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 12 лет и старше (воспитанники)" sheetId="1" r:id="rId1"/>
  </sheets>
  <definedNames>
    <definedName name="_xlnm.Print_Area" localSheetId="0">' 12 лет и старше (воспитанники)'!$A$1:$I$524</definedName>
  </definedNames>
  <calcPr calcId="145621"/>
</workbook>
</file>

<file path=xl/calcChain.xml><?xml version="1.0" encoding="utf-8"?>
<calcChain xmlns="http://schemas.openxmlformats.org/spreadsheetml/2006/main">
  <c r="F524" i="1" l="1"/>
  <c r="H518" i="1"/>
  <c r="G518" i="1"/>
  <c r="F518" i="1"/>
  <c r="E518" i="1"/>
  <c r="D518" i="1"/>
  <c r="H511" i="1"/>
  <c r="G511" i="1"/>
  <c r="F511" i="1"/>
  <c r="E511" i="1"/>
  <c r="H507" i="1"/>
  <c r="G507" i="1"/>
  <c r="F507" i="1"/>
  <c r="E507" i="1"/>
  <c r="D507" i="1"/>
  <c r="H498" i="1"/>
  <c r="G498" i="1"/>
  <c r="F498" i="1"/>
  <c r="E498" i="1"/>
  <c r="D498" i="1"/>
  <c r="H495" i="1"/>
  <c r="H520" i="1" s="1"/>
  <c r="G495" i="1"/>
  <c r="G520" i="1" s="1"/>
  <c r="F495" i="1"/>
  <c r="F520" i="1" s="1"/>
  <c r="E495" i="1"/>
  <c r="E520" i="1" s="1"/>
  <c r="H480" i="1"/>
  <c r="G480" i="1"/>
  <c r="F480" i="1"/>
  <c r="E480" i="1"/>
  <c r="D480" i="1"/>
  <c r="H473" i="1"/>
  <c r="G473" i="1"/>
  <c r="F473" i="1"/>
  <c r="E473" i="1"/>
  <c r="H469" i="1"/>
  <c r="G469" i="1"/>
  <c r="F469" i="1"/>
  <c r="E469" i="1"/>
  <c r="D469" i="1"/>
  <c r="H460" i="1"/>
  <c r="G460" i="1"/>
  <c r="F460" i="1"/>
  <c r="E460" i="1"/>
  <c r="D460" i="1"/>
  <c r="H457" i="1"/>
  <c r="H482" i="1" s="1"/>
  <c r="G457" i="1"/>
  <c r="G482" i="1" s="1"/>
  <c r="F457" i="1"/>
  <c r="F482" i="1" s="1"/>
  <c r="E457" i="1"/>
  <c r="E482" i="1" s="1"/>
  <c r="H443" i="1"/>
  <c r="G443" i="1"/>
  <c r="F443" i="1"/>
  <c r="E443" i="1"/>
  <c r="D443" i="1"/>
  <c r="H436" i="1"/>
  <c r="G436" i="1"/>
  <c r="F436" i="1"/>
  <c r="E436" i="1"/>
  <c r="H432" i="1"/>
  <c r="G432" i="1"/>
  <c r="F432" i="1"/>
  <c r="E432" i="1"/>
  <c r="D432" i="1"/>
  <c r="H423" i="1"/>
  <c r="G423" i="1"/>
  <c r="F423" i="1"/>
  <c r="E423" i="1"/>
  <c r="D423" i="1"/>
  <c r="H420" i="1"/>
  <c r="H445" i="1" s="1"/>
  <c r="G420" i="1"/>
  <c r="G445" i="1" s="1"/>
  <c r="F420" i="1"/>
  <c r="F445" i="1" s="1"/>
  <c r="E420" i="1"/>
  <c r="E445" i="1" s="1"/>
  <c r="H406" i="1"/>
  <c r="G406" i="1"/>
  <c r="F406" i="1"/>
  <c r="E406" i="1"/>
  <c r="D406" i="1"/>
  <c r="H400" i="1"/>
  <c r="G400" i="1"/>
  <c r="F400" i="1"/>
  <c r="E400" i="1"/>
  <c r="H396" i="1"/>
  <c r="G396" i="1"/>
  <c r="F396" i="1"/>
  <c r="E396" i="1"/>
  <c r="H388" i="1"/>
  <c r="G388" i="1"/>
  <c r="F388" i="1"/>
  <c r="E388" i="1"/>
  <c r="D388" i="1"/>
  <c r="H385" i="1"/>
  <c r="H408" i="1" s="1"/>
  <c r="G385" i="1"/>
  <c r="G408" i="1" s="1"/>
  <c r="F385" i="1"/>
  <c r="F408" i="1" s="1"/>
  <c r="E385" i="1"/>
  <c r="E408" i="1" s="1"/>
  <c r="H371" i="1"/>
  <c r="G371" i="1"/>
  <c r="F371" i="1"/>
  <c r="E371" i="1"/>
  <c r="D371" i="1"/>
  <c r="H364" i="1"/>
  <c r="G364" i="1"/>
  <c r="F364" i="1"/>
  <c r="H360" i="1"/>
  <c r="G360" i="1"/>
  <c r="F360" i="1"/>
  <c r="E360" i="1"/>
  <c r="H351" i="1"/>
  <c r="G351" i="1"/>
  <c r="F351" i="1"/>
  <c r="E351" i="1"/>
  <c r="D351" i="1"/>
  <c r="H348" i="1"/>
  <c r="H373" i="1" s="1"/>
  <c r="G348" i="1"/>
  <c r="G373" i="1" s="1"/>
  <c r="F348" i="1"/>
  <c r="F373" i="1" s="1"/>
  <c r="E348" i="1"/>
  <c r="E373" i="1" s="1"/>
  <c r="H333" i="1"/>
  <c r="G333" i="1"/>
  <c r="F333" i="1"/>
  <c r="E333" i="1"/>
  <c r="D333" i="1"/>
  <c r="H327" i="1"/>
  <c r="G327" i="1"/>
  <c r="F327" i="1"/>
  <c r="E327" i="1"/>
  <c r="H323" i="1"/>
  <c r="G323" i="1"/>
  <c r="F323" i="1"/>
  <c r="E323" i="1"/>
  <c r="D323" i="1"/>
  <c r="H315" i="1"/>
  <c r="G315" i="1"/>
  <c r="F315" i="1"/>
  <c r="E315" i="1"/>
  <c r="D315" i="1"/>
  <c r="H312" i="1"/>
  <c r="H335" i="1" s="1"/>
  <c r="G312" i="1"/>
  <c r="G335" i="1" s="1"/>
  <c r="F312" i="1"/>
  <c r="F335" i="1" s="1"/>
  <c r="E312" i="1"/>
  <c r="E335" i="1" s="1"/>
  <c r="H298" i="1"/>
  <c r="G298" i="1"/>
  <c r="F298" i="1"/>
  <c r="E298" i="1"/>
  <c r="D298" i="1"/>
  <c r="H291" i="1"/>
  <c r="G291" i="1"/>
  <c r="F291" i="1"/>
  <c r="E291" i="1"/>
  <c r="H287" i="1"/>
  <c r="G287" i="1"/>
  <c r="F287" i="1"/>
  <c r="E287" i="1"/>
  <c r="D287" i="1"/>
  <c r="H279" i="1"/>
  <c r="G279" i="1"/>
  <c r="F279" i="1"/>
  <c r="E279" i="1"/>
  <c r="D279" i="1"/>
  <c r="H276" i="1"/>
  <c r="H300" i="1" s="1"/>
  <c r="H522" i="1" s="1"/>
  <c r="G276" i="1"/>
  <c r="G300" i="1" s="1"/>
  <c r="G522" i="1" s="1"/>
  <c r="F276" i="1"/>
  <c r="F300" i="1" s="1"/>
  <c r="F522" i="1" s="1"/>
  <c r="E276" i="1"/>
  <c r="E300" i="1" s="1"/>
  <c r="E522" i="1" s="1"/>
  <c r="H259" i="1"/>
  <c r="G259" i="1"/>
  <c r="F259" i="1"/>
  <c r="E259" i="1"/>
  <c r="D259" i="1"/>
  <c r="H252" i="1"/>
  <c r="G252" i="1"/>
  <c r="F252" i="1"/>
  <c r="E252" i="1"/>
  <c r="H248" i="1"/>
  <c r="G248" i="1"/>
  <c r="F248" i="1"/>
  <c r="E248" i="1"/>
  <c r="D248" i="1"/>
  <c r="H239" i="1"/>
  <c r="G239" i="1"/>
  <c r="F239" i="1"/>
  <c r="E239" i="1"/>
  <c r="D239" i="1"/>
  <c r="H236" i="1"/>
  <c r="H261" i="1" s="1"/>
  <c r="G236" i="1"/>
  <c r="G261" i="1" s="1"/>
  <c r="F236" i="1"/>
  <c r="F261" i="1" s="1"/>
  <c r="E236" i="1"/>
  <c r="E261" i="1" s="1"/>
  <c r="H222" i="1"/>
  <c r="G222" i="1"/>
  <c r="F222" i="1"/>
  <c r="E222" i="1"/>
  <c r="D222" i="1"/>
  <c r="H215" i="1"/>
  <c r="G215" i="1"/>
  <c r="F215" i="1"/>
  <c r="E215" i="1"/>
  <c r="H211" i="1"/>
  <c r="G211" i="1"/>
  <c r="F211" i="1"/>
  <c r="E211" i="1"/>
  <c r="D211" i="1"/>
  <c r="H202" i="1"/>
  <c r="G202" i="1"/>
  <c r="F202" i="1"/>
  <c r="E202" i="1"/>
  <c r="D202" i="1"/>
  <c r="H199" i="1"/>
  <c r="H224" i="1" s="1"/>
  <c r="G199" i="1"/>
  <c r="G224" i="1" s="1"/>
  <c r="F199" i="1"/>
  <c r="F224" i="1" s="1"/>
  <c r="E199" i="1"/>
  <c r="E224" i="1" s="1"/>
  <c r="H184" i="1"/>
  <c r="G184" i="1"/>
  <c r="F184" i="1"/>
  <c r="E184" i="1"/>
  <c r="D184" i="1"/>
  <c r="H177" i="1"/>
  <c r="G177" i="1"/>
  <c r="F177" i="1"/>
  <c r="E177" i="1"/>
  <c r="H173" i="1"/>
  <c r="G173" i="1"/>
  <c r="F173" i="1"/>
  <c r="E173" i="1"/>
  <c r="D173" i="1"/>
  <c r="H164" i="1"/>
  <c r="G164" i="1"/>
  <c r="F164" i="1"/>
  <c r="E164" i="1"/>
  <c r="D164" i="1"/>
  <c r="H161" i="1"/>
  <c r="H186" i="1" s="1"/>
  <c r="G161" i="1"/>
  <c r="G186" i="1" s="1"/>
  <c r="F161" i="1"/>
  <c r="F186" i="1" s="1"/>
  <c r="E161" i="1"/>
  <c r="E186" i="1" s="1"/>
  <c r="H147" i="1"/>
  <c r="G147" i="1"/>
  <c r="F147" i="1"/>
  <c r="E147" i="1"/>
  <c r="D147" i="1"/>
  <c r="H140" i="1"/>
  <c r="G140" i="1"/>
  <c r="F140" i="1"/>
  <c r="E140" i="1"/>
  <c r="H136" i="1"/>
  <c r="G136" i="1"/>
  <c r="F136" i="1"/>
  <c r="E136" i="1"/>
  <c r="D136" i="1"/>
  <c r="H127" i="1"/>
  <c r="G127" i="1"/>
  <c r="F127" i="1"/>
  <c r="E127" i="1"/>
  <c r="D127" i="1"/>
  <c r="H124" i="1"/>
  <c r="H149" i="1" s="1"/>
  <c r="G124" i="1"/>
  <c r="G149" i="1" s="1"/>
  <c r="F124" i="1"/>
  <c r="F149" i="1" s="1"/>
  <c r="E124" i="1"/>
  <c r="E149" i="1" s="1"/>
  <c r="H109" i="1"/>
  <c r="G109" i="1"/>
  <c r="F109" i="1"/>
  <c r="E109" i="1"/>
  <c r="D109" i="1"/>
  <c r="H102" i="1"/>
  <c r="G102" i="1"/>
  <c r="F102" i="1"/>
  <c r="E102" i="1"/>
  <c r="H98" i="1"/>
  <c r="G98" i="1"/>
  <c r="F98" i="1"/>
  <c r="E98" i="1"/>
  <c r="D98" i="1"/>
  <c r="H89" i="1"/>
  <c r="G89" i="1"/>
  <c r="F89" i="1"/>
  <c r="E89" i="1"/>
  <c r="D89" i="1"/>
  <c r="H86" i="1"/>
  <c r="H111" i="1" s="1"/>
  <c r="G86" i="1"/>
  <c r="G111" i="1" s="1"/>
  <c r="F86" i="1"/>
  <c r="F111" i="1" s="1"/>
  <c r="E86" i="1"/>
  <c r="E111" i="1" s="1"/>
  <c r="H73" i="1"/>
  <c r="G73" i="1"/>
  <c r="F73" i="1"/>
  <c r="E73" i="1"/>
  <c r="D73" i="1"/>
  <c r="H66" i="1"/>
  <c r="G66" i="1"/>
  <c r="F66" i="1"/>
  <c r="E66" i="1"/>
  <c r="H62" i="1"/>
  <c r="G62" i="1"/>
  <c r="F62" i="1"/>
  <c r="E62" i="1"/>
  <c r="D62" i="1"/>
  <c r="H53" i="1"/>
  <c r="G53" i="1"/>
  <c r="F53" i="1"/>
  <c r="E53" i="1"/>
  <c r="D53" i="1"/>
  <c r="H50" i="1"/>
  <c r="H75" i="1" s="1"/>
  <c r="G50" i="1"/>
  <c r="G75" i="1" s="1"/>
  <c r="F50" i="1"/>
  <c r="F75" i="1" s="1"/>
  <c r="E50" i="1"/>
  <c r="E75" i="1" s="1"/>
  <c r="H36" i="1"/>
  <c r="G36" i="1"/>
  <c r="F36" i="1"/>
  <c r="E36" i="1"/>
  <c r="D36" i="1"/>
  <c r="H29" i="1"/>
  <c r="G29" i="1"/>
  <c r="F29" i="1"/>
  <c r="E29" i="1"/>
  <c r="H25" i="1"/>
  <c r="G25" i="1"/>
  <c r="F25" i="1"/>
  <c r="E25" i="1"/>
  <c r="D25" i="1"/>
  <c r="H17" i="1"/>
  <c r="G17" i="1"/>
  <c r="F17" i="1"/>
  <c r="E17" i="1"/>
  <c r="D17" i="1"/>
  <c r="H14" i="1"/>
  <c r="H38" i="1" s="1"/>
  <c r="H263" i="1" s="1"/>
  <c r="G14" i="1"/>
  <c r="G38" i="1" s="1"/>
  <c r="G263" i="1" s="1"/>
  <c r="F14" i="1"/>
  <c r="F38" i="1" s="1"/>
  <c r="F263" i="1" s="1"/>
  <c r="F264" i="1" s="1"/>
  <c r="E14" i="1"/>
  <c r="E38" i="1" s="1"/>
  <c r="E263" i="1" s="1"/>
  <c r="D14" i="1"/>
  <c r="E523" i="1" l="1"/>
  <c r="E524" i="1" s="1"/>
  <c r="E264" i="1"/>
  <c r="G264" i="1"/>
  <c r="G523" i="1"/>
  <c r="G524" i="1" s="1"/>
  <c r="H523" i="1"/>
  <c r="H524" i="1" s="1"/>
  <c r="H264" i="1"/>
</calcChain>
</file>

<file path=xl/sharedStrings.xml><?xml version="1.0" encoding="utf-8"?>
<sst xmlns="http://schemas.openxmlformats.org/spreadsheetml/2006/main" count="582" uniqueCount="166">
  <si>
    <t xml:space="preserve">                                                                  Приложение № 4 </t>
  </si>
  <si>
    <r>
      <rPr>
        <b/>
        <sz val="12"/>
        <color theme="1"/>
        <rFont val="Times New Roman"/>
        <family val="1"/>
        <charset val="204"/>
      </rPr>
      <t xml:space="preserve">Возрастная категория 12 лет и старше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утверждено приказом от "_28_" ___06___     № __182__</t>
    </r>
  </si>
  <si>
    <t>Наименование блюда</t>
  </si>
  <si>
    <t>Масса порции (г)</t>
  </si>
  <si>
    <t>Пищевые вещества (г)</t>
  </si>
  <si>
    <t xml:space="preserve">Энергетическая ценность </t>
  </si>
  <si>
    <t>№ рецептуры</t>
  </si>
  <si>
    <t>Белки</t>
  </si>
  <si>
    <t>Жиры</t>
  </si>
  <si>
    <t>Углеводы</t>
  </si>
  <si>
    <t>Неделя 1 День 1</t>
  </si>
  <si>
    <t xml:space="preserve">Завтрак </t>
  </si>
  <si>
    <t>Каша жидкая (геркулес)</t>
  </si>
  <si>
    <t>Кофе с молоком (кофейный напиток)</t>
  </si>
  <si>
    <t xml:space="preserve">Бутербродс маслом </t>
  </si>
  <si>
    <t>40/10</t>
  </si>
  <si>
    <t xml:space="preserve">Сыр порционный </t>
  </si>
  <si>
    <t>Фрукт свежий (банан)</t>
  </si>
  <si>
    <t xml:space="preserve">Итого за завтрак </t>
  </si>
  <si>
    <t xml:space="preserve">Второй завтрак </t>
  </si>
  <si>
    <t xml:space="preserve">Ацидофилин </t>
  </si>
  <si>
    <t xml:space="preserve">Итого за второй завтрак </t>
  </si>
  <si>
    <t xml:space="preserve">Обед </t>
  </si>
  <si>
    <t>Винегрет</t>
  </si>
  <si>
    <t>Суп картофельный с крупой (перловка)</t>
  </si>
  <si>
    <t>Плов из говядины</t>
  </si>
  <si>
    <t>Сок (яблочный)</t>
  </si>
  <si>
    <t xml:space="preserve">Хлеб пшеничный </t>
  </si>
  <si>
    <t xml:space="preserve">Хлеб ржаной </t>
  </si>
  <si>
    <t>Итого за обед</t>
  </si>
  <si>
    <t xml:space="preserve">Полдник </t>
  </si>
  <si>
    <t xml:space="preserve">Запеканка со свежими плодами со сгущенным молоком </t>
  </si>
  <si>
    <t>200/20</t>
  </si>
  <si>
    <t xml:space="preserve">Компот из изюма </t>
  </si>
  <si>
    <t xml:space="preserve">Итого за полдник </t>
  </si>
  <si>
    <t xml:space="preserve">Ужин </t>
  </si>
  <si>
    <t xml:space="preserve">Рыба тушеная в томате с овощами </t>
  </si>
  <si>
    <t>Каша рассыпчатая (гречневая)</t>
  </si>
  <si>
    <t xml:space="preserve">Чай с сахаром </t>
  </si>
  <si>
    <t xml:space="preserve">Итого за ужин </t>
  </si>
  <si>
    <t xml:space="preserve">Итого за день </t>
  </si>
  <si>
    <t>Возрастная категория 12 лет и старше</t>
  </si>
  <si>
    <t>Неделя 1 День 2</t>
  </si>
  <si>
    <t>Каша вязкая (пшенная)</t>
  </si>
  <si>
    <t xml:space="preserve">Какао с молоком </t>
  </si>
  <si>
    <t>Фрукт свежий (апельсин)</t>
  </si>
  <si>
    <t xml:space="preserve">Ряженка </t>
  </si>
  <si>
    <t xml:space="preserve">Салат из соленых огурцов с луком </t>
  </si>
  <si>
    <t xml:space="preserve">Борщ с капустой и картофелем </t>
  </si>
  <si>
    <t xml:space="preserve">Картофельное пюре </t>
  </si>
  <si>
    <t xml:space="preserve">Котлета говяжья </t>
  </si>
  <si>
    <t xml:space="preserve">Компот из сухофруктов </t>
  </si>
  <si>
    <t xml:space="preserve">Печенье сахарное </t>
  </si>
  <si>
    <t xml:space="preserve">Тефтели из печени с рисом </t>
  </si>
  <si>
    <t>80/80</t>
  </si>
  <si>
    <t xml:space="preserve">Макароны отварные </t>
  </si>
  <si>
    <t xml:space="preserve">Сок </t>
  </si>
  <si>
    <t>Неделя 1 День 3</t>
  </si>
  <si>
    <t xml:space="preserve">Каша манная молочная жидкая  </t>
  </si>
  <si>
    <t xml:space="preserve">Бутерброд с повидлом </t>
  </si>
  <si>
    <t>Фрукт свежий (яблоко)</t>
  </si>
  <si>
    <t xml:space="preserve">Кефир </t>
  </si>
  <si>
    <t xml:space="preserve">Салат из белокочанной капусты </t>
  </si>
  <si>
    <t xml:space="preserve">Суп картофельный с макаронными изделиями </t>
  </si>
  <si>
    <t xml:space="preserve">Рис отварной </t>
  </si>
  <si>
    <t xml:space="preserve">Птица отварная </t>
  </si>
  <si>
    <t xml:space="preserve">Компот из свежих плодов </t>
  </si>
  <si>
    <t xml:space="preserve">Пирог открытый с повидлом </t>
  </si>
  <si>
    <t>Напиток витаминный (шиповник)</t>
  </si>
  <si>
    <t xml:space="preserve">Овощи натуральные соленые </t>
  </si>
  <si>
    <t xml:space="preserve">Азу </t>
  </si>
  <si>
    <t>Неделя 1 День 4</t>
  </si>
  <si>
    <t xml:space="preserve">Каша рисовая молочная </t>
  </si>
  <si>
    <t xml:space="preserve">Вафли </t>
  </si>
  <si>
    <t>Фрукт свежий (груша)</t>
  </si>
  <si>
    <t xml:space="preserve">Молоко кипяченое </t>
  </si>
  <si>
    <t xml:space="preserve">Салат из свеклы с зеленым горошком </t>
  </si>
  <si>
    <t>Суп рисовый с говядиной и томатной пастой (харчо)</t>
  </si>
  <si>
    <t xml:space="preserve">Блины </t>
  </si>
  <si>
    <t xml:space="preserve">Кисель </t>
  </si>
  <si>
    <t xml:space="preserve">Бефстроганов из отварного мяса, в молочно-сметанном соусе </t>
  </si>
  <si>
    <t xml:space="preserve">Капуста тушеная </t>
  </si>
  <si>
    <t>Неделя 1 День 5</t>
  </si>
  <si>
    <t>Каша жидкая (пшеничная)</t>
  </si>
  <si>
    <t xml:space="preserve">Чай с молоком </t>
  </si>
  <si>
    <t>Фрукт свежий (мандарин)</t>
  </si>
  <si>
    <t>Йогурт в упаковке (промышленного производства)</t>
  </si>
  <si>
    <t xml:space="preserve">Салат из свежих огурцов </t>
  </si>
  <si>
    <t xml:space="preserve">Щи из свежей капусты с картофелем </t>
  </si>
  <si>
    <t xml:space="preserve">Гороховое пюре </t>
  </si>
  <si>
    <t xml:space="preserve">Гуляш из говядины </t>
  </si>
  <si>
    <t>100/75</t>
  </si>
  <si>
    <t xml:space="preserve">Компот из кураги </t>
  </si>
  <si>
    <t>Вареники ленивые (отварные)</t>
  </si>
  <si>
    <t>130/10</t>
  </si>
  <si>
    <t xml:space="preserve">Чай с сахаром и лимоном </t>
  </si>
  <si>
    <t xml:space="preserve">Шницель мясной </t>
  </si>
  <si>
    <t xml:space="preserve">Рагу из овощей </t>
  </si>
  <si>
    <t xml:space="preserve">Кисель из смесь сухофруктов </t>
  </si>
  <si>
    <t>Неделя 1 День 6</t>
  </si>
  <si>
    <t xml:space="preserve">Суп молочный с крупой (рис)  </t>
  </si>
  <si>
    <t xml:space="preserve">Бутерброд с маслом </t>
  </si>
  <si>
    <t xml:space="preserve">Салат из свеклы с сыром </t>
  </si>
  <si>
    <t xml:space="preserve">Суп с рыбными консервами </t>
  </si>
  <si>
    <t xml:space="preserve">Мясо отварное </t>
  </si>
  <si>
    <t>Сок</t>
  </si>
  <si>
    <t xml:space="preserve">Пряник </t>
  </si>
  <si>
    <t xml:space="preserve">Печень тушеная в соусе </t>
  </si>
  <si>
    <t xml:space="preserve">Картофель отварной </t>
  </si>
  <si>
    <t>Неделя 1 День 7</t>
  </si>
  <si>
    <t xml:space="preserve">Каша гречневая молочная </t>
  </si>
  <si>
    <t xml:space="preserve">Икра свекольная </t>
  </si>
  <si>
    <t xml:space="preserve">Рассольник Ленинградский </t>
  </si>
  <si>
    <t xml:space="preserve">Биточки мясные </t>
  </si>
  <si>
    <t xml:space="preserve">Крендель сахарный </t>
  </si>
  <si>
    <t xml:space="preserve">Рыба припущенная </t>
  </si>
  <si>
    <t xml:space="preserve">Итого за 7 день </t>
  </si>
  <si>
    <t>Неделя 2 День 1</t>
  </si>
  <si>
    <t xml:space="preserve">Икра кабачковая </t>
  </si>
  <si>
    <t xml:space="preserve">Солянка из птицы </t>
  </si>
  <si>
    <t xml:space="preserve">Жаркое по домашнему </t>
  </si>
  <si>
    <t xml:space="preserve">Сырники по киевски </t>
  </si>
  <si>
    <t xml:space="preserve">Тефтели мясные </t>
  </si>
  <si>
    <t>Неделя 2 День 2</t>
  </si>
  <si>
    <t xml:space="preserve">Каша манная молочная жидкая </t>
  </si>
  <si>
    <t>Фрукт свежий (апельсин )</t>
  </si>
  <si>
    <t>Салат "Витаминный"</t>
  </si>
  <si>
    <t xml:space="preserve">Суп-пюре из мяса </t>
  </si>
  <si>
    <t xml:space="preserve">Плов из говядины </t>
  </si>
  <si>
    <t xml:space="preserve">Оладьи со сгущенным молоком </t>
  </si>
  <si>
    <t>100/30</t>
  </si>
  <si>
    <t xml:space="preserve">Голубцы ленивые </t>
  </si>
  <si>
    <t>Неделя 2 День 3</t>
  </si>
  <si>
    <t xml:space="preserve">Каша ячневая молочная </t>
  </si>
  <si>
    <t>Кофе на сгущенном молоке (кофейный напиток)</t>
  </si>
  <si>
    <t>Салат "Витаминка"</t>
  </si>
  <si>
    <t xml:space="preserve">Борщ с фасолью со сметаной </t>
  </si>
  <si>
    <t xml:space="preserve">Булочка "Творожная" </t>
  </si>
  <si>
    <t xml:space="preserve">Рыба запеченая в омлете </t>
  </si>
  <si>
    <t>Неделя 2 День 4</t>
  </si>
  <si>
    <t>Каша "Дружба"</t>
  </si>
  <si>
    <t xml:space="preserve">Какао на сгущенном молоке </t>
  </si>
  <si>
    <t xml:space="preserve">Бутерброд с маслом, сыром </t>
  </si>
  <si>
    <t>40/5/15</t>
  </si>
  <si>
    <t xml:space="preserve">Салат из свежих помидор с луком </t>
  </si>
  <si>
    <t xml:space="preserve">Суп картофельный с мясными фрикадельками </t>
  </si>
  <si>
    <t>250/25</t>
  </si>
  <si>
    <t xml:space="preserve">Капуста тушеная с мясом </t>
  </si>
  <si>
    <t xml:space="preserve">Булочка "Веснушка" </t>
  </si>
  <si>
    <t xml:space="preserve">Запеканка из печени с рисом </t>
  </si>
  <si>
    <t>Неделя 2 День 5</t>
  </si>
  <si>
    <t xml:space="preserve">Какао с  молоком </t>
  </si>
  <si>
    <t xml:space="preserve">Салат из свежих помидор со сладким перцем </t>
  </si>
  <si>
    <t>Корж молочный "Солнышко"</t>
  </si>
  <si>
    <t>Неделя 2 День 6</t>
  </si>
  <si>
    <t xml:space="preserve">Салат "Ералаш" </t>
  </si>
  <si>
    <t xml:space="preserve">Суп картофельный с бобовыми </t>
  </si>
  <si>
    <t xml:space="preserve">Оладьи из печени </t>
  </si>
  <si>
    <t xml:space="preserve">Гуськи сахарные </t>
  </si>
  <si>
    <t>Неделя 2 День 7</t>
  </si>
  <si>
    <t xml:space="preserve">Икра морковная </t>
  </si>
  <si>
    <t xml:space="preserve">Рулет с луком и яйцом </t>
  </si>
  <si>
    <t xml:space="preserve">Пудинг из творога с яблоками </t>
  </si>
  <si>
    <t xml:space="preserve">Каша вязкая перловая </t>
  </si>
  <si>
    <t xml:space="preserve">Итого за 7 дней </t>
  </si>
  <si>
    <t xml:space="preserve">Итого за 14 дней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</si>
</sst>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3" fillId="0" borderId="0" xfId="0" applyFont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2" borderId="7" xfId="0" applyFont="1" applyFill="1" applyBorder="1"/>
    <xf numFmtId="1" fontId="2" fillId="0" borderId="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24"/>
  <sheetViews>
    <sheetView tabSelected="1" zoomScaleNormal="100" workbookViewId="0">
      <selection activeCell="N22" sqref="N22"/>
    </sheetView>
  </sheetViews>
  <sheetFormatPr defaultRowHeight="15.75" x14ac:dyDescent="0.25"/>
  <cols>
    <col min="1" max="2" width="9.140625" style="2"/>
    <col min="3" max="3" width="58.85546875" style="2" customWidth="1"/>
    <col min="4" max="4" width="11.5703125" style="2" customWidth="1"/>
    <col min="5" max="5" width="9.5703125" style="2" bestFit="1" customWidth="1"/>
    <col min="6" max="6" width="9.140625" style="2"/>
    <col min="7" max="7" width="10.140625" style="2" customWidth="1"/>
    <col min="8" max="8" width="13.5703125" style="2" customWidth="1"/>
    <col min="9" max="9" width="16.42578125" style="2" customWidth="1"/>
    <col min="10" max="16384" width="9.140625" style="2"/>
  </cols>
  <sheetData>
    <row r="2" spans="2:10" x14ac:dyDescent="0.25">
      <c r="B2" s="1"/>
      <c r="C2" s="1"/>
      <c r="D2" s="1"/>
      <c r="E2" s="41" t="s">
        <v>0</v>
      </c>
      <c r="F2" s="41"/>
      <c r="G2" s="41"/>
      <c r="H2" s="41"/>
      <c r="I2" s="41"/>
    </row>
    <row r="3" spans="2:10" x14ac:dyDescent="0.25">
      <c r="B3" s="42" t="s">
        <v>1</v>
      </c>
      <c r="C3" s="42"/>
      <c r="D3" s="42"/>
      <c r="E3" s="42"/>
      <c r="F3" s="42"/>
      <c r="G3" s="42"/>
      <c r="H3" s="42"/>
      <c r="I3" s="42"/>
    </row>
    <row r="4" spans="2:10" x14ac:dyDescent="0.25">
      <c r="B4" s="3"/>
      <c r="C4" s="3"/>
      <c r="D4" s="3"/>
      <c r="E4" s="4"/>
      <c r="F4" s="4"/>
      <c r="G4" s="4"/>
      <c r="H4" s="3"/>
      <c r="I4" s="3"/>
    </row>
    <row r="5" spans="2:10" x14ac:dyDescent="0.25">
      <c r="B5" s="29"/>
      <c r="C5" s="31" t="s">
        <v>2</v>
      </c>
      <c r="D5" s="33" t="s">
        <v>3</v>
      </c>
      <c r="E5" s="23" t="s">
        <v>4</v>
      </c>
      <c r="F5" s="35"/>
      <c r="G5" s="24"/>
      <c r="H5" s="33" t="s">
        <v>5</v>
      </c>
      <c r="I5" s="33" t="s">
        <v>6</v>
      </c>
    </row>
    <row r="6" spans="2:10" ht="45" customHeight="1" x14ac:dyDescent="0.25">
      <c r="B6" s="30"/>
      <c r="C6" s="32"/>
      <c r="D6" s="34"/>
      <c r="E6" s="5" t="s">
        <v>7</v>
      </c>
      <c r="F6" s="5" t="s">
        <v>8</v>
      </c>
      <c r="G6" s="5" t="s">
        <v>9</v>
      </c>
      <c r="H6" s="34"/>
      <c r="I6" s="34"/>
    </row>
    <row r="7" spans="2:10" x14ac:dyDescent="0.25">
      <c r="B7" s="21" t="s">
        <v>10</v>
      </c>
      <c r="C7" s="25"/>
      <c r="D7" s="25"/>
      <c r="E7" s="25"/>
      <c r="F7" s="25"/>
      <c r="G7" s="25"/>
      <c r="H7" s="25"/>
      <c r="I7" s="26"/>
    </row>
    <row r="8" spans="2:10" x14ac:dyDescent="0.25">
      <c r="B8" s="21" t="s">
        <v>11</v>
      </c>
      <c r="C8" s="25"/>
      <c r="D8" s="25"/>
      <c r="E8" s="25"/>
      <c r="F8" s="25"/>
      <c r="G8" s="25"/>
      <c r="H8" s="25"/>
      <c r="I8" s="26"/>
    </row>
    <row r="9" spans="2:10" x14ac:dyDescent="0.25">
      <c r="B9" s="6"/>
      <c r="C9" s="6" t="s">
        <v>12</v>
      </c>
      <c r="D9" s="7">
        <v>200</v>
      </c>
      <c r="E9" s="7">
        <v>8.6</v>
      </c>
      <c r="F9" s="7">
        <v>7.2</v>
      </c>
      <c r="G9" s="7">
        <v>31.4</v>
      </c>
      <c r="H9" s="7">
        <v>216.7</v>
      </c>
      <c r="I9" s="7">
        <v>185</v>
      </c>
    </row>
    <row r="10" spans="2:10" x14ac:dyDescent="0.25">
      <c r="B10" s="6"/>
      <c r="C10" s="6" t="s">
        <v>13</v>
      </c>
      <c r="D10" s="7">
        <v>200</v>
      </c>
      <c r="E10" s="7">
        <v>2.2000000000000002</v>
      </c>
      <c r="F10" s="7">
        <v>2</v>
      </c>
      <c r="G10" s="7">
        <v>17.399999999999999</v>
      </c>
      <c r="H10" s="7">
        <v>116</v>
      </c>
      <c r="I10" s="7">
        <v>692</v>
      </c>
    </row>
    <row r="11" spans="2:10" x14ac:dyDescent="0.25">
      <c r="B11" s="6"/>
      <c r="C11" s="6" t="s">
        <v>14</v>
      </c>
      <c r="D11" s="7" t="s">
        <v>15</v>
      </c>
      <c r="E11" s="7">
        <v>3.82</v>
      </c>
      <c r="F11" s="7">
        <v>7.5</v>
      </c>
      <c r="G11" s="7">
        <v>19.5</v>
      </c>
      <c r="H11" s="7">
        <v>161.30000000000001</v>
      </c>
      <c r="I11" s="7">
        <v>1</v>
      </c>
      <c r="J11" s="8"/>
    </row>
    <row r="12" spans="2:10" x14ac:dyDescent="0.25">
      <c r="B12" s="6"/>
      <c r="C12" s="6" t="s">
        <v>16</v>
      </c>
      <c r="D12" s="7">
        <v>20</v>
      </c>
      <c r="E12" s="7">
        <v>5.12</v>
      </c>
      <c r="F12" s="7">
        <v>5.22</v>
      </c>
      <c r="G12" s="7">
        <v>0</v>
      </c>
      <c r="H12" s="7">
        <v>69</v>
      </c>
      <c r="I12" s="7">
        <v>42</v>
      </c>
    </row>
    <row r="13" spans="2:10" x14ac:dyDescent="0.25">
      <c r="B13" s="6"/>
      <c r="C13" s="6" t="s">
        <v>17</v>
      </c>
      <c r="D13" s="7">
        <v>100</v>
      </c>
      <c r="E13" s="7">
        <v>2.06</v>
      </c>
      <c r="F13" s="7">
        <v>0.5</v>
      </c>
      <c r="G13" s="7">
        <v>21</v>
      </c>
      <c r="H13" s="7">
        <v>96</v>
      </c>
      <c r="I13" s="7">
        <v>615</v>
      </c>
    </row>
    <row r="14" spans="2:10" x14ac:dyDescent="0.25">
      <c r="B14" s="21" t="s">
        <v>18</v>
      </c>
      <c r="C14" s="22"/>
      <c r="D14" s="9">
        <f>D9+D10+D12+D13+50</f>
        <v>570</v>
      </c>
      <c r="E14" s="9">
        <f>SUM(E9:E13)</f>
        <v>21.8</v>
      </c>
      <c r="F14" s="9">
        <f t="shared" ref="F14:H14" si="0">SUM(F9:F13)</f>
        <v>22.419999999999998</v>
      </c>
      <c r="G14" s="9">
        <f t="shared" si="0"/>
        <v>89.3</v>
      </c>
      <c r="H14" s="9">
        <f t="shared" si="0"/>
        <v>659</v>
      </c>
      <c r="I14" s="7"/>
    </row>
    <row r="15" spans="2:10" x14ac:dyDescent="0.25">
      <c r="B15" s="21" t="s">
        <v>19</v>
      </c>
      <c r="C15" s="27"/>
      <c r="D15" s="27"/>
      <c r="E15" s="27"/>
      <c r="F15" s="27"/>
      <c r="G15" s="27"/>
      <c r="H15" s="27"/>
      <c r="I15" s="22"/>
    </row>
    <row r="16" spans="2:10" x14ac:dyDescent="0.25">
      <c r="B16" s="10"/>
      <c r="C16" s="11" t="s">
        <v>20</v>
      </c>
      <c r="D16" s="7">
        <v>200</v>
      </c>
      <c r="E16" s="7">
        <v>5.8</v>
      </c>
      <c r="F16" s="7">
        <v>6.4</v>
      </c>
      <c r="G16" s="7">
        <v>7.6</v>
      </c>
      <c r="H16" s="7">
        <v>118</v>
      </c>
      <c r="I16" s="7">
        <v>698</v>
      </c>
    </row>
    <row r="17" spans="2:9" x14ac:dyDescent="0.25">
      <c r="B17" s="21" t="s">
        <v>21</v>
      </c>
      <c r="C17" s="22"/>
      <c r="D17" s="9">
        <f>D16</f>
        <v>200</v>
      </c>
      <c r="E17" s="9">
        <f t="shared" ref="E17:H17" si="1">E16</f>
        <v>5.8</v>
      </c>
      <c r="F17" s="9">
        <f t="shared" si="1"/>
        <v>6.4</v>
      </c>
      <c r="G17" s="9">
        <f t="shared" si="1"/>
        <v>7.6</v>
      </c>
      <c r="H17" s="9">
        <f t="shared" si="1"/>
        <v>118</v>
      </c>
      <c r="I17" s="7"/>
    </row>
    <row r="18" spans="2:9" x14ac:dyDescent="0.25">
      <c r="B18" s="21" t="s">
        <v>22</v>
      </c>
      <c r="C18" s="27"/>
      <c r="D18" s="27"/>
      <c r="E18" s="27"/>
      <c r="F18" s="27"/>
      <c r="G18" s="27"/>
      <c r="H18" s="27"/>
      <c r="I18" s="22"/>
    </row>
    <row r="19" spans="2:9" x14ac:dyDescent="0.25">
      <c r="B19" s="6"/>
      <c r="C19" s="6" t="s">
        <v>23</v>
      </c>
      <c r="D19" s="7">
        <v>100</v>
      </c>
      <c r="E19" s="7">
        <v>1.36</v>
      </c>
      <c r="F19" s="7">
        <v>6.18</v>
      </c>
      <c r="G19" s="7">
        <v>8.44</v>
      </c>
      <c r="H19" s="7">
        <v>94.8</v>
      </c>
      <c r="I19" s="7">
        <v>45</v>
      </c>
    </row>
    <row r="20" spans="2:9" x14ac:dyDescent="0.25">
      <c r="B20" s="6"/>
      <c r="C20" s="6" t="s">
        <v>24</v>
      </c>
      <c r="D20" s="7">
        <v>250</v>
      </c>
      <c r="E20" s="7">
        <v>6.86</v>
      </c>
      <c r="F20" s="7">
        <v>4.53</v>
      </c>
      <c r="G20" s="7">
        <v>22</v>
      </c>
      <c r="H20" s="7">
        <v>131.25</v>
      </c>
      <c r="I20" s="7">
        <v>204</v>
      </c>
    </row>
    <row r="21" spans="2:9" x14ac:dyDescent="0.25">
      <c r="B21" s="6"/>
      <c r="C21" s="6" t="s">
        <v>25</v>
      </c>
      <c r="D21" s="7">
        <v>180</v>
      </c>
      <c r="E21" s="7">
        <v>12.34</v>
      </c>
      <c r="F21" s="7">
        <v>13</v>
      </c>
      <c r="G21" s="7">
        <v>31.51</v>
      </c>
      <c r="H21" s="7">
        <v>304.3</v>
      </c>
      <c r="I21" s="7">
        <v>91</v>
      </c>
    </row>
    <row r="22" spans="2:9" x14ac:dyDescent="0.25">
      <c r="B22" s="6"/>
      <c r="C22" s="6" t="s">
        <v>26</v>
      </c>
      <c r="D22" s="7">
        <v>200</v>
      </c>
      <c r="E22" s="12">
        <v>0.1</v>
      </c>
      <c r="F22" s="12">
        <v>0</v>
      </c>
      <c r="G22" s="12">
        <v>21.2</v>
      </c>
      <c r="H22" s="12">
        <v>88</v>
      </c>
      <c r="I22" s="12">
        <v>707</v>
      </c>
    </row>
    <row r="23" spans="2:9" x14ac:dyDescent="0.25">
      <c r="B23" s="6"/>
      <c r="C23" s="6" t="s">
        <v>27</v>
      </c>
      <c r="D23" s="7">
        <v>80</v>
      </c>
      <c r="E23" s="7">
        <v>6.08</v>
      </c>
      <c r="F23" s="7">
        <v>0.5</v>
      </c>
      <c r="G23" s="7">
        <v>40.1</v>
      </c>
      <c r="H23" s="7">
        <v>189.4</v>
      </c>
      <c r="I23" s="7">
        <v>701</v>
      </c>
    </row>
    <row r="24" spans="2:9" x14ac:dyDescent="0.25">
      <c r="B24" s="6"/>
      <c r="C24" s="6" t="s">
        <v>28</v>
      </c>
      <c r="D24" s="7">
        <v>60</v>
      </c>
      <c r="E24" s="7">
        <v>3.51</v>
      </c>
      <c r="F24" s="7">
        <v>0.56999999999999995</v>
      </c>
      <c r="G24" s="7">
        <v>26.6</v>
      </c>
      <c r="H24" s="7">
        <v>113.4</v>
      </c>
      <c r="I24" s="7">
        <v>1</v>
      </c>
    </row>
    <row r="25" spans="2:9" x14ac:dyDescent="0.25">
      <c r="B25" s="21" t="s">
        <v>29</v>
      </c>
      <c r="C25" s="22"/>
      <c r="D25" s="9">
        <f>SUM(D19:D24)</f>
        <v>870</v>
      </c>
      <c r="E25" s="9">
        <f>SUM(E19:E24)</f>
        <v>30.25</v>
      </c>
      <c r="F25" s="9">
        <f t="shared" ref="F25:H25" si="2">SUM(F19:F24)</f>
        <v>24.78</v>
      </c>
      <c r="G25" s="9">
        <f t="shared" si="2"/>
        <v>149.85</v>
      </c>
      <c r="H25" s="9">
        <f t="shared" si="2"/>
        <v>921.15</v>
      </c>
      <c r="I25" s="7"/>
    </row>
    <row r="26" spans="2:9" x14ac:dyDescent="0.25">
      <c r="B26" s="21" t="s">
        <v>30</v>
      </c>
      <c r="C26" s="22"/>
      <c r="D26" s="7"/>
      <c r="E26" s="9"/>
      <c r="F26" s="7"/>
      <c r="G26" s="7"/>
      <c r="H26" s="7"/>
      <c r="I26" s="7"/>
    </row>
    <row r="27" spans="2:9" x14ac:dyDescent="0.25">
      <c r="B27" s="6"/>
      <c r="C27" s="6" t="s">
        <v>31</v>
      </c>
      <c r="D27" s="7" t="s">
        <v>32</v>
      </c>
      <c r="E27" s="7">
        <v>8.5500000000000007</v>
      </c>
      <c r="F27" s="7">
        <v>19.62</v>
      </c>
      <c r="G27" s="7">
        <v>39.4</v>
      </c>
      <c r="H27" s="7">
        <v>297.39999999999998</v>
      </c>
      <c r="I27" s="7">
        <v>395</v>
      </c>
    </row>
    <row r="28" spans="2:9" x14ac:dyDescent="0.25">
      <c r="B28" s="6"/>
      <c r="C28" s="6" t="s">
        <v>33</v>
      </c>
      <c r="D28" s="7">
        <v>200</v>
      </c>
      <c r="E28" s="7">
        <v>1.04</v>
      </c>
      <c r="F28" s="7">
        <v>1.4</v>
      </c>
      <c r="G28" s="7">
        <v>20.3</v>
      </c>
      <c r="H28" s="7">
        <v>68.7</v>
      </c>
      <c r="I28" s="7">
        <v>325</v>
      </c>
    </row>
    <row r="29" spans="2:9" x14ac:dyDescent="0.25">
      <c r="B29" s="21" t="s">
        <v>34</v>
      </c>
      <c r="C29" s="22"/>
      <c r="D29" s="9">
        <v>420</v>
      </c>
      <c r="E29" s="9">
        <f>SUM(E27:E28)</f>
        <v>9.59</v>
      </c>
      <c r="F29" s="9">
        <f t="shared" ref="F29:H29" si="3">SUM(F27:F28)</f>
        <v>21.02</v>
      </c>
      <c r="G29" s="9">
        <f t="shared" si="3"/>
        <v>59.7</v>
      </c>
      <c r="H29" s="9">
        <f t="shared" si="3"/>
        <v>366.09999999999997</v>
      </c>
      <c r="I29" s="7"/>
    </row>
    <row r="30" spans="2:9" x14ac:dyDescent="0.25">
      <c r="B30" s="21" t="s">
        <v>35</v>
      </c>
      <c r="C30" s="22"/>
      <c r="D30" s="7"/>
      <c r="E30" s="7"/>
      <c r="F30" s="7"/>
      <c r="G30" s="7"/>
      <c r="H30" s="7"/>
      <c r="I30" s="7"/>
    </row>
    <row r="31" spans="2:9" x14ac:dyDescent="0.25">
      <c r="B31" s="6"/>
      <c r="C31" s="6" t="s">
        <v>36</v>
      </c>
      <c r="D31" s="7">
        <v>110</v>
      </c>
      <c r="E31" s="7">
        <v>10.4</v>
      </c>
      <c r="F31" s="7">
        <v>5.4</v>
      </c>
      <c r="G31" s="7">
        <v>4.3</v>
      </c>
      <c r="H31" s="7">
        <v>129.37</v>
      </c>
      <c r="I31" s="7">
        <v>88</v>
      </c>
    </row>
    <row r="32" spans="2:9" x14ac:dyDescent="0.25">
      <c r="B32" s="6"/>
      <c r="C32" s="6" t="s">
        <v>37</v>
      </c>
      <c r="D32" s="7">
        <v>180</v>
      </c>
      <c r="E32" s="7">
        <v>8.9499999999999993</v>
      </c>
      <c r="F32" s="7">
        <v>6.73</v>
      </c>
      <c r="G32" s="7">
        <v>43</v>
      </c>
      <c r="H32" s="7">
        <v>276.52999999999997</v>
      </c>
      <c r="I32" s="7">
        <v>679</v>
      </c>
    </row>
    <row r="33" spans="2:9" x14ac:dyDescent="0.25">
      <c r="B33" s="6"/>
      <c r="C33" s="6" t="s">
        <v>38</v>
      </c>
      <c r="D33" s="7">
        <v>200</v>
      </c>
      <c r="E33" s="7">
        <v>0.2</v>
      </c>
      <c r="F33" s="7">
        <v>0</v>
      </c>
      <c r="G33" s="7">
        <v>14</v>
      </c>
      <c r="H33" s="7">
        <v>28</v>
      </c>
      <c r="I33" s="7">
        <v>943</v>
      </c>
    </row>
    <row r="34" spans="2:9" x14ac:dyDescent="0.25">
      <c r="B34" s="6"/>
      <c r="C34" s="6" t="s">
        <v>27</v>
      </c>
      <c r="D34" s="7">
        <v>80</v>
      </c>
      <c r="E34" s="7">
        <v>6.08</v>
      </c>
      <c r="F34" s="7">
        <v>0.5</v>
      </c>
      <c r="G34" s="7">
        <v>40.1</v>
      </c>
      <c r="H34" s="7">
        <v>189.4</v>
      </c>
      <c r="I34" s="7">
        <v>701</v>
      </c>
    </row>
    <row r="35" spans="2:9" x14ac:dyDescent="0.25">
      <c r="B35" s="6"/>
      <c r="C35" s="6" t="s">
        <v>28</v>
      </c>
      <c r="D35" s="7">
        <v>60</v>
      </c>
      <c r="E35" s="7">
        <v>3.51</v>
      </c>
      <c r="F35" s="7">
        <v>0.56999999999999995</v>
      </c>
      <c r="G35" s="7">
        <v>26.6</v>
      </c>
      <c r="H35" s="7">
        <v>113.4</v>
      </c>
      <c r="I35" s="7">
        <v>1</v>
      </c>
    </row>
    <row r="36" spans="2:9" x14ac:dyDescent="0.25">
      <c r="B36" s="21" t="s">
        <v>39</v>
      </c>
      <c r="C36" s="22"/>
      <c r="D36" s="9">
        <f>SUM(D31:D35)</f>
        <v>630</v>
      </c>
      <c r="E36" s="9">
        <f>SUM(E31:E35)</f>
        <v>29.14</v>
      </c>
      <c r="F36" s="9">
        <f t="shared" ref="F36:H36" si="4">SUM(F31:F35)</f>
        <v>13.200000000000001</v>
      </c>
      <c r="G36" s="9">
        <f t="shared" si="4"/>
        <v>128</v>
      </c>
      <c r="H36" s="9">
        <f t="shared" si="4"/>
        <v>736.69999999999993</v>
      </c>
      <c r="I36" s="7"/>
    </row>
    <row r="37" spans="2:9" x14ac:dyDescent="0.25">
      <c r="B37" s="6"/>
      <c r="C37" s="6"/>
      <c r="D37" s="7"/>
      <c r="E37" s="7"/>
      <c r="F37" s="7"/>
      <c r="G37" s="7"/>
      <c r="H37" s="7"/>
      <c r="I37" s="7"/>
    </row>
    <row r="38" spans="2:9" x14ac:dyDescent="0.25">
      <c r="B38" s="21" t="s">
        <v>40</v>
      </c>
      <c r="C38" s="22"/>
      <c r="D38" s="7"/>
      <c r="E38" s="9">
        <f>E14+E17+E25+E29+E36</f>
        <v>96.58</v>
      </c>
      <c r="F38" s="9">
        <f t="shared" ref="F38:H38" si="5">F14+F17+F25+F29+F36</f>
        <v>87.820000000000007</v>
      </c>
      <c r="G38" s="9">
        <f t="shared" si="5"/>
        <v>434.45</v>
      </c>
      <c r="H38" s="9">
        <f t="shared" si="5"/>
        <v>2800.95</v>
      </c>
      <c r="I38" s="7"/>
    </row>
    <row r="41" spans="2:9" x14ac:dyDescent="0.25">
      <c r="B41" s="28" t="s">
        <v>41</v>
      </c>
      <c r="C41" s="28"/>
      <c r="D41" s="28"/>
      <c r="E41" s="28"/>
      <c r="F41" s="28"/>
      <c r="G41" s="28"/>
      <c r="H41" s="28"/>
      <c r="I41" s="28"/>
    </row>
    <row r="42" spans="2:9" x14ac:dyDescent="0.25">
      <c r="B42" s="29"/>
      <c r="C42" s="31" t="s">
        <v>2</v>
      </c>
      <c r="D42" s="33" t="s">
        <v>3</v>
      </c>
      <c r="E42" s="23" t="s">
        <v>4</v>
      </c>
      <c r="F42" s="35"/>
      <c r="G42" s="24"/>
      <c r="H42" s="33" t="s">
        <v>5</v>
      </c>
      <c r="I42" s="33" t="s">
        <v>6</v>
      </c>
    </row>
    <row r="43" spans="2:9" x14ac:dyDescent="0.25">
      <c r="B43" s="30"/>
      <c r="C43" s="32"/>
      <c r="D43" s="34"/>
      <c r="E43" s="5" t="s">
        <v>7</v>
      </c>
      <c r="F43" s="5" t="s">
        <v>8</v>
      </c>
      <c r="G43" s="5" t="s">
        <v>9</v>
      </c>
      <c r="H43" s="34"/>
      <c r="I43" s="34"/>
    </row>
    <row r="44" spans="2:9" x14ac:dyDescent="0.25">
      <c r="B44" s="21" t="s">
        <v>42</v>
      </c>
      <c r="C44" s="25"/>
      <c r="D44" s="25"/>
      <c r="E44" s="25"/>
      <c r="F44" s="25"/>
      <c r="G44" s="25"/>
      <c r="H44" s="25"/>
      <c r="I44" s="26"/>
    </row>
    <row r="45" spans="2:9" x14ac:dyDescent="0.25">
      <c r="B45" s="21" t="s">
        <v>11</v>
      </c>
      <c r="C45" s="25"/>
      <c r="D45" s="25"/>
      <c r="E45" s="25"/>
      <c r="F45" s="25"/>
      <c r="G45" s="25"/>
      <c r="H45" s="25"/>
      <c r="I45" s="26"/>
    </row>
    <row r="46" spans="2:9" x14ac:dyDescent="0.25">
      <c r="B46" s="6"/>
      <c r="C46" s="6" t="s">
        <v>43</v>
      </c>
      <c r="D46" s="7">
        <v>200</v>
      </c>
      <c r="E46" s="7">
        <v>9.5</v>
      </c>
      <c r="F46" s="7">
        <v>9.6</v>
      </c>
      <c r="G46" s="7">
        <v>26.2</v>
      </c>
      <c r="H46" s="7">
        <v>292.10000000000002</v>
      </c>
      <c r="I46" s="7">
        <v>126</v>
      </c>
    </row>
    <row r="47" spans="2:9" x14ac:dyDescent="0.25">
      <c r="B47" s="6"/>
      <c r="C47" s="6" t="s">
        <v>44</v>
      </c>
      <c r="D47" s="7">
        <v>200</v>
      </c>
      <c r="E47" s="7">
        <v>3.52</v>
      </c>
      <c r="F47" s="7">
        <v>6.69</v>
      </c>
      <c r="G47" s="7">
        <v>25.4</v>
      </c>
      <c r="H47" s="7">
        <v>145.19999999999999</v>
      </c>
      <c r="I47" s="7">
        <v>959</v>
      </c>
    </row>
    <row r="48" spans="2:9" x14ac:dyDescent="0.25">
      <c r="B48" s="6"/>
      <c r="C48" s="6" t="s">
        <v>14</v>
      </c>
      <c r="D48" s="7" t="s">
        <v>15</v>
      </c>
      <c r="E48" s="7">
        <v>3.82</v>
      </c>
      <c r="F48" s="7">
        <v>7.5</v>
      </c>
      <c r="G48" s="7">
        <v>19.5</v>
      </c>
      <c r="H48" s="7">
        <v>161.30000000000001</v>
      </c>
      <c r="I48" s="7">
        <v>1</v>
      </c>
    </row>
    <row r="49" spans="2:9" x14ac:dyDescent="0.25">
      <c r="B49" s="6"/>
      <c r="C49" s="6" t="s">
        <v>45</v>
      </c>
      <c r="D49" s="7">
        <v>100</v>
      </c>
      <c r="E49" s="7">
        <v>0.9</v>
      </c>
      <c r="F49" s="7">
        <v>0.2</v>
      </c>
      <c r="G49" s="7">
        <v>8.1</v>
      </c>
      <c r="H49" s="7">
        <v>43</v>
      </c>
      <c r="I49" s="7">
        <v>615</v>
      </c>
    </row>
    <row r="50" spans="2:9" x14ac:dyDescent="0.25">
      <c r="B50" s="21" t="s">
        <v>18</v>
      </c>
      <c r="C50" s="22"/>
      <c r="D50" s="9">
        <v>550</v>
      </c>
      <c r="E50" s="9">
        <f>E46+E47+E48+E49</f>
        <v>17.739999999999998</v>
      </c>
      <c r="F50" s="9">
        <f t="shared" ref="F50:H50" si="6">F46+F47+F48+F49</f>
        <v>23.99</v>
      </c>
      <c r="G50" s="9">
        <f t="shared" si="6"/>
        <v>79.199999999999989</v>
      </c>
      <c r="H50" s="9">
        <f t="shared" si="6"/>
        <v>641.6</v>
      </c>
      <c r="I50" s="7"/>
    </row>
    <row r="51" spans="2:9" x14ac:dyDescent="0.25">
      <c r="B51" s="21" t="s">
        <v>19</v>
      </c>
      <c r="C51" s="27"/>
      <c r="D51" s="27"/>
      <c r="E51" s="27"/>
      <c r="F51" s="27"/>
      <c r="G51" s="27"/>
      <c r="H51" s="27"/>
      <c r="I51" s="22"/>
    </row>
    <row r="52" spans="2:9" x14ac:dyDescent="0.25">
      <c r="B52" s="10"/>
      <c r="C52" s="11" t="s">
        <v>46</v>
      </c>
      <c r="D52" s="7">
        <v>200</v>
      </c>
      <c r="E52" s="7">
        <v>5.8</v>
      </c>
      <c r="F52" s="7">
        <v>5</v>
      </c>
      <c r="G52" s="7">
        <v>8.4</v>
      </c>
      <c r="H52" s="7">
        <v>108</v>
      </c>
      <c r="I52" s="7">
        <v>966</v>
      </c>
    </row>
    <row r="53" spans="2:9" x14ac:dyDescent="0.25">
      <c r="B53" s="21" t="s">
        <v>21</v>
      </c>
      <c r="C53" s="22"/>
      <c r="D53" s="9">
        <f>D52</f>
        <v>200</v>
      </c>
      <c r="E53" s="9">
        <f t="shared" ref="E53:H53" si="7">E52</f>
        <v>5.8</v>
      </c>
      <c r="F53" s="9">
        <f t="shared" si="7"/>
        <v>5</v>
      </c>
      <c r="G53" s="9">
        <f t="shared" si="7"/>
        <v>8.4</v>
      </c>
      <c r="H53" s="9">
        <f t="shared" si="7"/>
        <v>108</v>
      </c>
      <c r="I53" s="7"/>
    </row>
    <row r="54" spans="2:9" x14ac:dyDescent="0.25">
      <c r="B54" s="21" t="s">
        <v>22</v>
      </c>
      <c r="C54" s="27"/>
      <c r="D54" s="27"/>
      <c r="E54" s="27"/>
      <c r="F54" s="27"/>
      <c r="G54" s="27"/>
      <c r="H54" s="27"/>
      <c r="I54" s="22"/>
    </row>
    <row r="55" spans="2:9" x14ac:dyDescent="0.25">
      <c r="B55" s="6"/>
      <c r="C55" s="6" t="s">
        <v>47</v>
      </c>
      <c r="D55" s="7">
        <v>100</v>
      </c>
      <c r="E55" s="7">
        <v>0.86</v>
      </c>
      <c r="F55" s="7">
        <v>5.1100000000000003</v>
      </c>
      <c r="G55" s="7">
        <v>2.61</v>
      </c>
      <c r="H55" s="7">
        <v>59.8</v>
      </c>
      <c r="I55" s="7">
        <v>17</v>
      </c>
    </row>
    <row r="56" spans="2:9" x14ac:dyDescent="0.25">
      <c r="B56" s="6"/>
      <c r="C56" s="6" t="s">
        <v>48</v>
      </c>
      <c r="D56" s="7">
        <v>250</v>
      </c>
      <c r="E56" s="7">
        <v>1.89</v>
      </c>
      <c r="F56" s="7">
        <v>4.91</v>
      </c>
      <c r="G56" s="7">
        <v>12.5</v>
      </c>
      <c r="H56" s="7">
        <v>102.5</v>
      </c>
      <c r="I56" s="7">
        <v>170</v>
      </c>
    </row>
    <row r="57" spans="2:9" x14ac:dyDescent="0.25">
      <c r="B57" s="6"/>
      <c r="C57" s="6" t="s">
        <v>49</v>
      </c>
      <c r="D57" s="7">
        <v>180</v>
      </c>
      <c r="E57" s="7">
        <v>3.06</v>
      </c>
      <c r="F57" s="7">
        <v>6.9</v>
      </c>
      <c r="G57" s="7">
        <v>24</v>
      </c>
      <c r="H57" s="7">
        <v>164.7</v>
      </c>
      <c r="I57" s="7">
        <v>694</v>
      </c>
    </row>
    <row r="58" spans="2:9" x14ac:dyDescent="0.25">
      <c r="B58" s="6"/>
      <c r="C58" s="6" t="s">
        <v>50</v>
      </c>
      <c r="D58" s="7">
        <v>100</v>
      </c>
      <c r="E58" s="7">
        <v>15.55</v>
      </c>
      <c r="F58" s="7">
        <v>11.55</v>
      </c>
      <c r="G58" s="7">
        <v>15.7</v>
      </c>
      <c r="H58" s="7">
        <v>183</v>
      </c>
      <c r="I58" s="7">
        <v>608</v>
      </c>
    </row>
    <row r="59" spans="2:9" x14ac:dyDescent="0.25">
      <c r="B59" s="6"/>
      <c r="C59" s="6" t="s">
        <v>51</v>
      </c>
      <c r="D59" s="7">
        <v>200</v>
      </c>
      <c r="E59" s="7">
        <v>0.04</v>
      </c>
      <c r="F59" s="7">
        <v>0</v>
      </c>
      <c r="G59" s="7">
        <v>18</v>
      </c>
      <c r="H59" s="7">
        <v>94.2</v>
      </c>
      <c r="I59" s="7">
        <v>868</v>
      </c>
    </row>
    <row r="60" spans="2:9" x14ac:dyDescent="0.25">
      <c r="B60" s="6"/>
      <c r="C60" s="6" t="s">
        <v>27</v>
      </c>
      <c r="D60" s="7">
        <v>80</v>
      </c>
      <c r="E60" s="7">
        <v>6.08</v>
      </c>
      <c r="F60" s="7">
        <v>0.5</v>
      </c>
      <c r="G60" s="7">
        <v>40.1</v>
      </c>
      <c r="H60" s="7">
        <v>189.4</v>
      </c>
      <c r="I60" s="7">
        <v>701</v>
      </c>
    </row>
    <row r="61" spans="2:9" x14ac:dyDescent="0.25">
      <c r="B61" s="6"/>
      <c r="C61" s="6" t="s">
        <v>28</v>
      </c>
      <c r="D61" s="7">
        <v>60</v>
      </c>
      <c r="E61" s="7">
        <v>3.51</v>
      </c>
      <c r="F61" s="7">
        <v>0.56999999999999995</v>
      </c>
      <c r="G61" s="7">
        <v>26.6</v>
      </c>
      <c r="H61" s="7">
        <v>113.4</v>
      </c>
      <c r="I61" s="7">
        <v>1</v>
      </c>
    </row>
    <row r="62" spans="2:9" x14ac:dyDescent="0.25">
      <c r="B62" s="21" t="s">
        <v>29</v>
      </c>
      <c r="C62" s="22"/>
      <c r="D62" s="9">
        <f>SUM(D55:D61)</f>
        <v>970</v>
      </c>
      <c r="E62" s="9">
        <f>SUM(E55:E61)</f>
        <v>30.989999999999995</v>
      </c>
      <c r="F62" s="9">
        <f t="shared" ref="F62:H62" si="8">SUM(F55:F61)</f>
        <v>29.540000000000003</v>
      </c>
      <c r="G62" s="9">
        <f t="shared" si="8"/>
        <v>139.51</v>
      </c>
      <c r="H62" s="9">
        <f t="shared" si="8"/>
        <v>907</v>
      </c>
      <c r="I62" s="7"/>
    </row>
    <row r="63" spans="2:9" x14ac:dyDescent="0.25">
      <c r="B63" s="21" t="s">
        <v>30</v>
      </c>
      <c r="C63" s="22"/>
      <c r="D63" s="7"/>
      <c r="E63" s="7"/>
      <c r="F63" s="7"/>
      <c r="G63" s="7"/>
      <c r="H63" s="7"/>
      <c r="I63" s="7"/>
    </row>
    <row r="64" spans="2:9" x14ac:dyDescent="0.25">
      <c r="B64" s="6"/>
      <c r="C64" s="6" t="s">
        <v>52</v>
      </c>
      <c r="D64" s="7">
        <v>40</v>
      </c>
      <c r="E64" s="7">
        <v>5.28</v>
      </c>
      <c r="F64" s="7">
        <v>3.9</v>
      </c>
      <c r="G64" s="7">
        <v>24.3</v>
      </c>
      <c r="H64" s="7">
        <v>166.8</v>
      </c>
      <c r="I64" s="7">
        <v>395</v>
      </c>
    </row>
    <row r="65" spans="2:9" x14ac:dyDescent="0.25">
      <c r="B65" s="6"/>
      <c r="C65" s="6" t="s">
        <v>38</v>
      </c>
      <c r="D65" s="7">
        <v>200</v>
      </c>
      <c r="E65" s="7">
        <v>0.2</v>
      </c>
      <c r="F65" s="7">
        <v>0</v>
      </c>
      <c r="G65" s="7">
        <v>14</v>
      </c>
      <c r="H65" s="7">
        <v>28</v>
      </c>
      <c r="I65" s="7">
        <v>943</v>
      </c>
    </row>
    <row r="66" spans="2:9" x14ac:dyDescent="0.25">
      <c r="B66" s="21" t="s">
        <v>34</v>
      </c>
      <c r="C66" s="22"/>
      <c r="D66" s="9">
        <v>240</v>
      </c>
      <c r="E66" s="9">
        <f>E64+E65</f>
        <v>5.48</v>
      </c>
      <c r="F66" s="9">
        <f t="shared" ref="F66:H66" si="9">F64+F65</f>
        <v>3.9</v>
      </c>
      <c r="G66" s="9">
        <f t="shared" si="9"/>
        <v>38.299999999999997</v>
      </c>
      <c r="H66" s="9">
        <f t="shared" si="9"/>
        <v>194.8</v>
      </c>
      <c r="I66" s="7"/>
    </row>
    <row r="67" spans="2:9" x14ac:dyDescent="0.25">
      <c r="B67" s="21" t="s">
        <v>35</v>
      </c>
      <c r="C67" s="22"/>
      <c r="D67" s="7"/>
      <c r="E67" s="7"/>
      <c r="F67" s="7"/>
      <c r="G67" s="7"/>
      <c r="H67" s="7"/>
      <c r="I67" s="7"/>
    </row>
    <row r="68" spans="2:9" x14ac:dyDescent="0.25">
      <c r="B68" s="6"/>
      <c r="C68" s="6" t="s">
        <v>53</v>
      </c>
      <c r="D68" s="7" t="s">
        <v>54</v>
      </c>
      <c r="E68" s="7">
        <v>11.16</v>
      </c>
      <c r="F68" s="7">
        <v>20.87</v>
      </c>
      <c r="G68" s="7">
        <v>17.399999999999999</v>
      </c>
      <c r="H68" s="7">
        <v>217</v>
      </c>
      <c r="I68" s="7">
        <v>284</v>
      </c>
    </row>
    <row r="69" spans="2:9" x14ac:dyDescent="0.25">
      <c r="B69" s="6"/>
      <c r="C69" s="6" t="s">
        <v>55</v>
      </c>
      <c r="D69" s="7">
        <v>180</v>
      </c>
      <c r="E69" s="7">
        <v>5.52</v>
      </c>
      <c r="F69" s="7">
        <v>7.55</v>
      </c>
      <c r="G69" s="7">
        <v>25.1</v>
      </c>
      <c r="H69" s="7">
        <v>168</v>
      </c>
      <c r="I69" s="7">
        <v>688</v>
      </c>
    </row>
    <row r="70" spans="2:9" x14ac:dyDescent="0.25">
      <c r="B70" s="6"/>
      <c r="C70" s="6" t="s">
        <v>56</v>
      </c>
      <c r="D70" s="7">
        <v>200</v>
      </c>
      <c r="E70" s="12">
        <v>1</v>
      </c>
      <c r="F70" s="12">
        <v>0.2</v>
      </c>
      <c r="G70" s="12">
        <v>0.2</v>
      </c>
      <c r="H70" s="12">
        <v>92</v>
      </c>
      <c r="I70" s="12">
        <v>518</v>
      </c>
    </row>
    <row r="71" spans="2:9" x14ac:dyDescent="0.25">
      <c r="B71" s="6"/>
      <c r="C71" s="6" t="s">
        <v>27</v>
      </c>
      <c r="D71" s="7">
        <v>80</v>
      </c>
      <c r="E71" s="7">
        <v>6.08</v>
      </c>
      <c r="F71" s="7">
        <v>0.5</v>
      </c>
      <c r="G71" s="7">
        <v>40.1</v>
      </c>
      <c r="H71" s="7">
        <v>189.4</v>
      </c>
      <c r="I71" s="7">
        <v>701</v>
      </c>
    </row>
    <row r="72" spans="2:9" x14ac:dyDescent="0.25">
      <c r="B72" s="6"/>
      <c r="C72" s="6" t="s">
        <v>28</v>
      </c>
      <c r="D72" s="7">
        <v>60</v>
      </c>
      <c r="E72" s="7">
        <v>3.51</v>
      </c>
      <c r="F72" s="7">
        <v>0.56999999999999995</v>
      </c>
      <c r="G72" s="7">
        <v>26.6</v>
      </c>
      <c r="H72" s="7">
        <v>113.4</v>
      </c>
      <c r="I72" s="7">
        <v>1</v>
      </c>
    </row>
    <row r="73" spans="2:9" x14ac:dyDescent="0.25">
      <c r="B73" s="21" t="s">
        <v>39</v>
      </c>
      <c r="C73" s="22"/>
      <c r="D73" s="9">
        <f>SUM(D68:D72)</f>
        <v>520</v>
      </c>
      <c r="E73" s="9">
        <f>SUM(E68:E72)</f>
        <v>27.269999999999996</v>
      </c>
      <c r="F73" s="9">
        <f t="shared" ref="F73:H73" si="10">SUM(F68:F72)</f>
        <v>29.69</v>
      </c>
      <c r="G73" s="9">
        <f t="shared" si="10"/>
        <v>109.4</v>
      </c>
      <c r="H73" s="9">
        <f t="shared" si="10"/>
        <v>779.8</v>
      </c>
      <c r="I73" s="7"/>
    </row>
    <row r="74" spans="2:9" x14ac:dyDescent="0.25">
      <c r="B74" s="6"/>
      <c r="C74" s="6"/>
      <c r="D74" s="7"/>
      <c r="E74" s="7"/>
      <c r="F74" s="7"/>
      <c r="G74" s="7"/>
      <c r="H74" s="7"/>
      <c r="I74" s="7"/>
    </row>
    <row r="75" spans="2:9" x14ac:dyDescent="0.25">
      <c r="B75" s="21" t="s">
        <v>40</v>
      </c>
      <c r="C75" s="22"/>
      <c r="D75" s="7"/>
      <c r="E75" s="9">
        <f>E50+E53+E62+E66+E73</f>
        <v>87.279999999999987</v>
      </c>
      <c r="F75" s="9">
        <f t="shared" ref="F75:H75" si="11">F50+F53+F62+F66+F73</f>
        <v>92.12</v>
      </c>
      <c r="G75" s="9">
        <f t="shared" si="11"/>
        <v>374.80999999999995</v>
      </c>
      <c r="H75" s="9">
        <f t="shared" si="11"/>
        <v>2631.2</v>
      </c>
      <c r="I75" s="7"/>
    </row>
    <row r="77" spans="2:9" x14ac:dyDescent="0.25">
      <c r="B77" s="28" t="s">
        <v>41</v>
      </c>
      <c r="C77" s="28"/>
      <c r="D77" s="28"/>
      <c r="E77" s="28"/>
      <c r="F77" s="28"/>
      <c r="G77" s="28"/>
      <c r="H77" s="28"/>
      <c r="I77" s="28"/>
    </row>
    <row r="78" spans="2:9" x14ac:dyDescent="0.25">
      <c r="B78" s="29"/>
      <c r="C78" s="31" t="s">
        <v>2</v>
      </c>
      <c r="D78" s="33" t="s">
        <v>3</v>
      </c>
      <c r="E78" s="23" t="s">
        <v>4</v>
      </c>
      <c r="F78" s="35"/>
      <c r="G78" s="24"/>
      <c r="H78" s="33" t="s">
        <v>5</v>
      </c>
      <c r="I78" s="33" t="s">
        <v>6</v>
      </c>
    </row>
    <row r="79" spans="2:9" x14ac:dyDescent="0.25">
      <c r="B79" s="30"/>
      <c r="C79" s="32"/>
      <c r="D79" s="34"/>
      <c r="E79" s="5" t="s">
        <v>7</v>
      </c>
      <c r="F79" s="5" t="s">
        <v>8</v>
      </c>
      <c r="G79" s="5" t="s">
        <v>9</v>
      </c>
      <c r="H79" s="34"/>
      <c r="I79" s="34"/>
    </row>
    <row r="80" spans="2:9" x14ac:dyDescent="0.25">
      <c r="B80" s="21" t="s">
        <v>57</v>
      </c>
      <c r="C80" s="25"/>
      <c r="D80" s="25"/>
      <c r="E80" s="25"/>
      <c r="F80" s="25"/>
      <c r="G80" s="25"/>
      <c r="H80" s="25"/>
      <c r="I80" s="26"/>
    </row>
    <row r="81" spans="2:9" x14ac:dyDescent="0.25">
      <c r="B81" s="21" t="s">
        <v>11</v>
      </c>
      <c r="C81" s="25"/>
      <c r="D81" s="25"/>
      <c r="E81" s="25"/>
      <c r="F81" s="25"/>
      <c r="G81" s="25"/>
      <c r="H81" s="25"/>
      <c r="I81" s="26"/>
    </row>
    <row r="82" spans="2:9" x14ac:dyDescent="0.25">
      <c r="B82" s="6"/>
      <c r="C82" s="6" t="s">
        <v>58</v>
      </c>
      <c r="D82" s="7">
        <v>200</v>
      </c>
      <c r="E82" s="7">
        <v>6.24</v>
      </c>
      <c r="F82" s="7">
        <v>6.1</v>
      </c>
      <c r="G82" s="7">
        <v>19.7</v>
      </c>
      <c r="H82" s="7">
        <v>158.63999999999999</v>
      </c>
      <c r="I82" s="7">
        <v>390</v>
      </c>
    </row>
    <row r="83" spans="2:9" x14ac:dyDescent="0.25">
      <c r="B83" s="6"/>
      <c r="C83" s="6" t="s">
        <v>44</v>
      </c>
      <c r="D83" s="7">
        <v>200</v>
      </c>
      <c r="E83" s="7">
        <v>3.52</v>
      </c>
      <c r="F83" s="7">
        <v>6.69</v>
      </c>
      <c r="G83" s="7">
        <v>25.4</v>
      </c>
      <c r="H83" s="7">
        <v>145.19999999999999</v>
      </c>
      <c r="I83" s="7">
        <v>959</v>
      </c>
    </row>
    <row r="84" spans="2:9" x14ac:dyDescent="0.25">
      <c r="B84" s="6"/>
      <c r="C84" s="6" t="s">
        <v>59</v>
      </c>
      <c r="D84" s="13">
        <v>43981</v>
      </c>
      <c r="E84" s="7">
        <v>2.4</v>
      </c>
      <c r="F84" s="7">
        <v>3.8</v>
      </c>
      <c r="G84" s="7">
        <v>24.7</v>
      </c>
      <c r="H84" s="7">
        <v>155.6</v>
      </c>
      <c r="I84" s="7">
        <v>2</v>
      </c>
    </row>
    <row r="85" spans="2:9" x14ac:dyDescent="0.25">
      <c r="B85" s="6"/>
      <c r="C85" s="6" t="s">
        <v>60</v>
      </c>
      <c r="D85" s="7">
        <v>100</v>
      </c>
      <c r="E85" s="7">
        <v>0.4</v>
      </c>
      <c r="F85" s="7">
        <v>0.4</v>
      </c>
      <c r="G85" s="7">
        <v>9.8000000000000007</v>
      </c>
      <c r="H85" s="7">
        <v>47</v>
      </c>
      <c r="I85" s="7">
        <v>847</v>
      </c>
    </row>
    <row r="86" spans="2:9" x14ac:dyDescent="0.25">
      <c r="B86" s="21" t="s">
        <v>18</v>
      </c>
      <c r="C86" s="22"/>
      <c r="D86" s="9">
        <v>550</v>
      </c>
      <c r="E86" s="9">
        <f>E82+E83+E84+E85</f>
        <v>12.56</v>
      </c>
      <c r="F86" s="9">
        <f t="shared" ref="F86:H86" si="12">F82+F83+F84+F85</f>
        <v>16.989999999999998</v>
      </c>
      <c r="G86" s="9">
        <f t="shared" si="12"/>
        <v>79.599999999999994</v>
      </c>
      <c r="H86" s="9">
        <f t="shared" si="12"/>
        <v>506.43999999999994</v>
      </c>
      <c r="I86" s="7"/>
    </row>
    <row r="87" spans="2:9" x14ac:dyDescent="0.25">
      <c r="B87" s="21" t="s">
        <v>19</v>
      </c>
      <c r="C87" s="27"/>
      <c r="D87" s="27"/>
      <c r="E87" s="27"/>
      <c r="F87" s="27"/>
      <c r="G87" s="27"/>
      <c r="H87" s="27"/>
      <c r="I87" s="22"/>
    </row>
    <row r="88" spans="2:9" x14ac:dyDescent="0.25">
      <c r="B88" s="10"/>
      <c r="C88" s="11" t="s">
        <v>61</v>
      </c>
      <c r="D88" s="7">
        <v>200</v>
      </c>
      <c r="E88" s="7">
        <v>5.8</v>
      </c>
      <c r="F88" s="7">
        <v>5</v>
      </c>
      <c r="G88" s="7">
        <v>8.4</v>
      </c>
      <c r="H88" s="7">
        <v>108</v>
      </c>
      <c r="I88" s="7">
        <v>966</v>
      </c>
    </row>
    <row r="89" spans="2:9" x14ac:dyDescent="0.25">
      <c r="B89" s="21" t="s">
        <v>21</v>
      </c>
      <c r="C89" s="22"/>
      <c r="D89" s="9">
        <f>D88</f>
        <v>200</v>
      </c>
      <c r="E89" s="9">
        <f t="shared" ref="E89:H89" si="13">E88</f>
        <v>5.8</v>
      </c>
      <c r="F89" s="9">
        <f t="shared" si="13"/>
        <v>5</v>
      </c>
      <c r="G89" s="9">
        <f t="shared" si="13"/>
        <v>8.4</v>
      </c>
      <c r="H89" s="9">
        <f t="shared" si="13"/>
        <v>108</v>
      </c>
      <c r="I89" s="7"/>
    </row>
    <row r="90" spans="2:9" x14ac:dyDescent="0.25">
      <c r="B90" s="21" t="s">
        <v>22</v>
      </c>
      <c r="C90" s="27"/>
      <c r="D90" s="27"/>
      <c r="E90" s="27"/>
      <c r="F90" s="27"/>
      <c r="G90" s="27"/>
      <c r="H90" s="27"/>
      <c r="I90" s="22"/>
    </row>
    <row r="91" spans="2:9" x14ac:dyDescent="0.25">
      <c r="B91" s="6"/>
      <c r="C91" s="6" t="s">
        <v>62</v>
      </c>
      <c r="D91" s="7">
        <v>100</v>
      </c>
      <c r="E91" s="7">
        <v>1.41</v>
      </c>
      <c r="F91" s="7">
        <v>5.08</v>
      </c>
      <c r="G91" s="7">
        <v>9.02</v>
      </c>
      <c r="H91" s="7">
        <v>87.4</v>
      </c>
      <c r="I91" s="7">
        <v>43</v>
      </c>
    </row>
    <row r="92" spans="2:9" x14ac:dyDescent="0.25">
      <c r="B92" s="6"/>
      <c r="C92" s="6" t="s">
        <v>63</v>
      </c>
      <c r="D92" s="7">
        <v>250</v>
      </c>
      <c r="E92" s="7">
        <v>2.69</v>
      </c>
      <c r="F92" s="7">
        <v>2.84</v>
      </c>
      <c r="G92" s="7">
        <v>17.14</v>
      </c>
      <c r="H92" s="7">
        <v>104.75</v>
      </c>
      <c r="I92" s="7">
        <v>208</v>
      </c>
    </row>
    <row r="93" spans="2:9" x14ac:dyDescent="0.25">
      <c r="B93" s="6"/>
      <c r="C93" s="6" t="s">
        <v>64</v>
      </c>
      <c r="D93" s="7">
        <v>180</v>
      </c>
      <c r="E93" s="7">
        <v>4.4400000000000004</v>
      </c>
      <c r="F93" s="7">
        <v>7.38</v>
      </c>
      <c r="G93" s="7">
        <v>46.26</v>
      </c>
      <c r="H93" s="7">
        <v>273.60000000000002</v>
      </c>
      <c r="I93" s="7">
        <v>511</v>
      </c>
    </row>
    <row r="94" spans="2:9" x14ac:dyDescent="0.25">
      <c r="B94" s="6"/>
      <c r="C94" s="6" t="s">
        <v>65</v>
      </c>
      <c r="D94" s="7">
        <v>100</v>
      </c>
      <c r="E94" s="7">
        <v>20.100000000000001</v>
      </c>
      <c r="F94" s="7">
        <v>13.6</v>
      </c>
      <c r="G94" s="7">
        <v>0</v>
      </c>
      <c r="H94" s="7">
        <v>206.25</v>
      </c>
      <c r="I94" s="7">
        <v>637</v>
      </c>
    </row>
    <row r="95" spans="2:9" x14ac:dyDescent="0.25">
      <c r="B95" s="6"/>
      <c r="C95" s="6" t="s">
        <v>66</v>
      </c>
      <c r="D95" s="7">
        <v>200</v>
      </c>
      <c r="E95" s="7">
        <v>0.2</v>
      </c>
      <c r="F95" s="7">
        <v>0.2</v>
      </c>
      <c r="G95" s="7">
        <v>22.3</v>
      </c>
      <c r="H95" s="7">
        <v>110</v>
      </c>
      <c r="I95" s="7">
        <v>859</v>
      </c>
    </row>
    <row r="96" spans="2:9" x14ac:dyDescent="0.25">
      <c r="B96" s="6"/>
      <c r="C96" s="6" t="s">
        <v>27</v>
      </c>
      <c r="D96" s="7">
        <v>80</v>
      </c>
      <c r="E96" s="7">
        <v>6.08</v>
      </c>
      <c r="F96" s="7">
        <v>0.5</v>
      </c>
      <c r="G96" s="7">
        <v>40.1</v>
      </c>
      <c r="H96" s="7">
        <v>189.4</v>
      </c>
      <c r="I96" s="7">
        <v>701</v>
      </c>
    </row>
    <row r="97" spans="2:9" x14ac:dyDescent="0.25">
      <c r="B97" s="6"/>
      <c r="C97" s="6" t="s">
        <v>28</v>
      </c>
      <c r="D97" s="7">
        <v>60</v>
      </c>
      <c r="E97" s="7">
        <v>3.51</v>
      </c>
      <c r="F97" s="7">
        <v>0.56999999999999995</v>
      </c>
      <c r="G97" s="7">
        <v>26.6</v>
      </c>
      <c r="H97" s="7">
        <v>113.4</v>
      </c>
      <c r="I97" s="7">
        <v>1</v>
      </c>
    </row>
    <row r="98" spans="2:9" x14ac:dyDescent="0.25">
      <c r="B98" s="21" t="s">
        <v>29</v>
      </c>
      <c r="C98" s="22"/>
      <c r="D98" s="9">
        <f>SUM(D91:D97)</f>
        <v>970</v>
      </c>
      <c r="E98" s="9">
        <f>SUM(E91:E97)</f>
        <v>38.43</v>
      </c>
      <c r="F98" s="9">
        <f t="shared" ref="F98:H98" si="14">SUM(F91:F97)</f>
        <v>30.169999999999998</v>
      </c>
      <c r="G98" s="9">
        <f t="shared" si="14"/>
        <v>161.41999999999999</v>
      </c>
      <c r="H98" s="9">
        <f t="shared" si="14"/>
        <v>1084.8</v>
      </c>
      <c r="I98" s="7"/>
    </row>
    <row r="99" spans="2:9" x14ac:dyDescent="0.25">
      <c r="B99" s="21" t="s">
        <v>30</v>
      </c>
      <c r="C99" s="22"/>
      <c r="D99" s="7"/>
      <c r="E99" s="7"/>
      <c r="F99" s="7"/>
      <c r="G99" s="7"/>
      <c r="H99" s="7"/>
      <c r="I99" s="7"/>
    </row>
    <row r="100" spans="2:9" x14ac:dyDescent="0.25">
      <c r="B100" s="6"/>
      <c r="C100" s="6" t="s">
        <v>67</v>
      </c>
      <c r="D100" s="7">
        <v>70</v>
      </c>
      <c r="E100" s="7">
        <v>4.3</v>
      </c>
      <c r="F100" s="7">
        <v>8.25</v>
      </c>
      <c r="G100" s="7">
        <v>34.5</v>
      </c>
      <c r="H100" s="7">
        <v>229.69</v>
      </c>
      <c r="I100" s="7">
        <v>459</v>
      </c>
    </row>
    <row r="101" spans="2:9" x14ac:dyDescent="0.25">
      <c r="B101" s="6"/>
      <c r="C101" s="6" t="s">
        <v>68</v>
      </c>
      <c r="D101" s="7">
        <v>200</v>
      </c>
      <c r="E101" s="7">
        <v>0.46</v>
      </c>
      <c r="F101" s="7">
        <v>2.68</v>
      </c>
      <c r="G101" s="7">
        <v>29.1</v>
      </c>
      <c r="H101" s="7">
        <v>103.43</v>
      </c>
      <c r="I101" s="7">
        <v>638</v>
      </c>
    </row>
    <row r="102" spans="2:9" x14ac:dyDescent="0.25">
      <c r="B102" s="21" t="s">
        <v>34</v>
      </c>
      <c r="C102" s="22"/>
      <c r="D102" s="9">
        <v>240</v>
      </c>
      <c r="E102" s="9">
        <f>E100+E101</f>
        <v>4.76</v>
      </c>
      <c r="F102" s="9">
        <f t="shared" ref="F102:H102" si="15">F100+F101</f>
        <v>10.93</v>
      </c>
      <c r="G102" s="9">
        <f t="shared" si="15"/>
        <v>63.6</v>
      </c>
      <c r="H102" s="9">
        <f t="shared" si="15"/>
        <v>333.12</v>
      </c>
      <c r="I102" s="7"/>
    </row>
    <row r="103" spans="2:9" x14ac:dyDescent="0.25">
      <c r="B103" s="39" t="s">
        <v>35</v>
      </c>
      <c r="C103" s="40"/>
      <c r="D103" s="7"/>
      <c r="E103" s="7"/>
      <c r="F103" s="7"/>
      <c r="G103" s="7"/>
      <c r="H103" s="7"/>
      <c r="I103" s="7"/>
    </row>
    <row r="104" spans="2:9" x14ac:dyDescent="0.25">
      <c r="B104" s="14"/>
      <c r="C104" s="14" t="s">
        <v>69</v>
      </c>
      <c r="D104" s="7">
        <v>100</v>
      </c>
      <c r="E104" s="7">
        <v>1</v>
      </c>
      <c r="F104" s="7">
        <v>0.1</v>
      </c>
      <c r="G104" s="7">
        <v>3.5</v>
      </c>
      <c r="H104" s="7">
        <v>20</v>
      </c>
      <c r="I104" s="7">
        <v>107</v>
      </c>
    </row>
    <row r="105" spans="2:9" x14ac:dyDescent="0.25">
      <c r="B105" s="14"/>
      <c r="C105" s="14" t="s">
        <v>70</v>
      </c>
      <c r="D105" s="7">
        <v>230</v>
      </c>
      <c r="E105" s="7">
        <v>18.75</v>
      </c>
      <c r="F105" s="7">
        <v>20.100000000000001</v>
      </c>
      <c r="G105" s="7">
        <v>23.92</v>
      </c>
      <c r="H105" s="7">
        <v>352</v>
      </c>
      <c r="I105" s="7">
        <v>364</v>
      </c>
    </row>
    <row r="106" spans="2:9" x14ac:dyDescent="0.25">
      <c r="B106" s="6"/>
      <c r="C106" s="6" t="s">
        <v>38</v>
      </c>
      <c r="D106" s="7">
        <v>200</v>
      </c>
      <c r="E106" s="7">
        <v>0.2</v>
      </c>
      <c r="F106" s="7">
        <v>0</v>
      </c>
      <c r="G106" s="7">
        <v>14</v>
      </c>
      <c r="H106" s="7">
        <v>28</v>
      </c>
      <c r="I106" s="7">
        <v>943</v>
      </c>
    </row>
    <row r="107" spans="2:9" x14ac:dyDescent="0.25">
      <c r="B107" s="6"/>
      <c r="C107" s="6" t="s">
        <v>27</v>
      </c>
      <c r="D107" s="7">
        <v>80</v>
      </c>
      <c r="E107" s="7">
        <v>6.08</v>
      </c>
      <c r="F107" s="7">
        <v>0.5</v>
      </c>
      <c r="G107" s="7">
        <v>40.1</v>
      </c>
      <c r="H107" s="7">
        <v>189.4</v>
      </c>
      <c r="I107" s="7">
        <v>701</v>
      </c>
    </row>
    <row r="108" spans="2:9" x14ac:dyDescent="0.25">
      <c r="B108" s="6"/>
      <c r="C108" s="6" t="s">
        <v>28</v>
      </c>
      <c r="D108" s="7">
        <v>60</v>
      </c>
      <c r="E108" s="7">
        <v>3.51</v>
      </c>
      <c r="F108" s="7">
        <v>0.56999999999999995</v>
      </c>
      <c r="G108" s="7">
        <v>26.6</v>
      </c>
      <c r="H108" s="7">
        <v>113.4</v>
      </c>
      <c r="I108" s="7">
        <v>1</v>
      </c>
    </row>
    <row r="109" spans="2:9" x14ac:dyDescent="0.25">
      <c r="B109" s="21" t="s">
        <v>39</v>
      </c>
      <c r="C109" s="22"/>
      <c r="D109" s="9">
        <f>SUM(D104:D108)</f>
        <v>670</v>
      </c>
      <c r="E109" s="9">
        <f>SUM(E104:E108)</f>
        <v>29.54</v>
      </c>
      <c r="F109" s="9">
        <f t="shared" ref="F109:H109" si="16">SUM(F104:F108)</f>
        <v>21.270000000000003</v>
      </c>
      <c r="G109" s="9">
        <f t="shared" si="16"/>
        <v>108.12</v>
      </c>
      <c r="H109" s="9">
        <f t="shared" si="16"/>
        <v>702.8</v>
      </c>
      <c r="I109" s="7"/>
    </row>
    <row r="110" spans="2:9" x14ac:dyDescent="0.25">
      <c r="B110" s="6"/>
      <c r="C110" s="6"/>
      <c r="D110" s="7"/>
      <c r="E110" s="7"/>
      <c r="F110" s="7"/>
      <c r="G110" s="7"/>
      <c r="H110" s="7"/>
      <c r="I110" s="7"/>
    </row>
    <row r="111" spans="2:9" x14ac:dyDescent="0.25">
      <c r="B111" s="21" t="s">
        <v>40</v>
      </c>
      <c r="C111" s="22"/>
      <c r="D111" s="7"/>
      <c r="E111" s="9">
        <f>E86+E89+E98+E102+E109</f>
        <v>91.09</v>
      </c>
      <c r="F111" s="9">
        <f t="shared" ref="F111:H111" si="17">F86+F89+F98+F102+F109</f>
        <v>84.36</v>
      </c>
      <c r="G111" s="9">
        <f t="shared" si="17"/>
        <v>421.14</v>
      </c>
      <c r="H111" s="9">
        <f t="shared" si="17"/>
        <v>2735.16</v>
      </c>
      <c r="I111" s="7"/>
    </row>
    <row r="114" spans="2:9" x14ac:dyDescent="0.25">
      <c r="B114" s="28" t="s">
        <v>41</v>
      </c>
      <c r="C114" s="28"/>
      <c r="D114" s="28"/>
      <c r="E114" s="28"/>
      <c r="F114" s="28"/>
      <c r="G114" s="28"/>
      <c r="H114" s="28"/>
      <c r="I114" s="28"/>
    </row>
    <row r="115" spans="2:9" x14ac:dyDescent="0.25">
      <c r="B115" s="29"/>
      <c r="C115" s="31" t="s">
        <v>2</v>
      </c>
      <c r="D115" s="33" t="s">
        <v>3</v>
      </c>
      <c r="E115" s="23" t="s">
        <v>4</v>
      </c>
      <c r="F115" s="35"/>
      <c r="G115" s="24"/>
      <c r="H115" s="33" t="s">
        <v>5</v>
      </c>
      <c r="I115" s="33" t="s">
        <v>6</v>
      </c>
    </row>
    <row r="116" spans="2:9" x14ac:dyDescent="0.25">
      <c r="B116" s="30"/>
      <c r="C116" s="32"/>
      <c r="D116" s="34"/>
      <c r="E116" s="5" t="s">
        <v>7</v>
      </c>
      <c r="F116" s="5" t="s">
        <v>8</v>
      </c>
      <c r="G116" s="5" t="s">
        <v>9</v>
      </c>
      <c r="H116" s="34"/>
      <c r="I116" s="34"/>
    </row>
    <row r="117" spans="2:9" x14ac:dyDescent="0.25">
      <c r="B117" s="21" t="s">
        <v>71</v>
      </c>
      <c r="C117" s="25"/>
      <c r="D117" s="25"/>
      <c r="E117" s="25"/>
      <c r="F117" s="25"/>
      <c r="G117" s="25"/>
      <c r="H117" s="25"/>
      <c r="I117" s="26"/>
    </row>
    <row r="118" spans="2:9" x14ac:dyDescent="0.25">
      <c r="B118" s="21" t="s">
        <v>11</v>
      </c>
      <c r="C118" s="25"/>
      <c r="D118" s="25"/>
      <c r="E118" s="25"/>
      <c r="F118" s="25"/>
      <c r="G118" s="25"/>
      <c r="H118" s="25"/>
      <c r="I118" s="26"/>
    </row>
    <row r="119" spans="2:9" x14ac:dyDescent="0.25">
      <c r="B119" s="6"/>
      <c r="C119" s="6" t="s">
        <v>72</v>
      </c>
      <c r="D119" s="7">
        <v>200</v>
      </c>
      <c r="E119" s="7">
        <v>5.18</v>
      </c>
      <c r="F119" s="7">
        <v>6.09</v>
      </c>
      <c r="G119" s="7">
        <v>22.94</v>
      </c>
      <c r="H119" s="7">
        <v>178.55</v>
      </c>
      <c r="I119" s="7">
        <v>92</v>
      </c>
    </row>
    <row r="120" spans="2:9" x14ac:dyDescent="0.25">
      <c r="B120" s="6"/>
      <c r="C120" s="6" t="s">
        <v>13</v>
      </c>
      <c r="D120" s="7">
        <v>200</v>
      </c>
      <c r="E120" s="7">
        <v>2.2000000000000002</v>
      </c>
      <c r="F120" s="7">
        <v>2</v>
      </c>
      <c r="G120" s="7">
        <v>17.399999999999999</v>
      </c>
      <c r="H120" s="7">
        <v>116</v>
      </c>
      <c r="I120" s="7">
        <v>692</v>
      </c>
    </row>
    <row r="121" spans="2:9" x14ac:dyDescent="0.25">
      <c r="B121" s="6"/>
      <c r="C121" s="6" t="s">
        <v>14</v>
      </c>
      <c r="D121" s="7" t="s">
        <v>15</v>
      </c>
      <c r="E121" s="7">
        <v>3.82</v>
      </c>
      <c r="F121" s="7">
        <v>7.5</v>
      </c>
      <c r="G121" s="7">
        <v>19.5</v>
      </c>
      <c r="H121" s="7">
        <v>161.30000000000001</v>
      </c>
      <c r="I121" s="7">
        <v>1</v>
      </c>
    </row>
    <row r="122" spans="2:9" x14ac:dyDescent="0.25">
      <c r="B122" s="6"/>
      <c r="C122" s="14" t="s">
        <v>73</v>
      </c>
      <c r="D122" s="7">
        <v>50</v>
      </c>
      <c r="E122" s="7">
        <v>5.64</v>
      </c>
      <c r="F122" s="7">
        <v>6.15</v>
      </c>
      <c r="G122" s="7">
        <v>25.73</v>
      </c>
      <c r="H122" s="7">
        <v>174.43</v>
      </c>
      <c r="I122" s="7">
        <v>152</v>
      </c>
    </row>
    <row r="123" spans="2:9" x14ac:dyDescent="0.25">
      <c r="B123" s="6"/>
      <c r="C123" s="6" t="s">
        <v>74</v>
      </c>
      <c r="D123" s="7">
        <v>100</v>
      </c>
      <c r="E123" s="7">
        <v>0.4</v>
      </c>
      <c r="F123" s="7">
        <v>0.3</v>
      </c>
      <c r="G123" s="7">
        <v>10.3</v>
      </c>
      <c r="H123" s="7">
        <v>47</v>
      </c>
      <c r="I123" s="7">
        <v>615</v>
      </c>
    </row>
    <row r="124" spans="2:9" x14ac:dyDescent="0.25">
      <c r="B124" s="21" t="s">
        <v>18</v>
      </c>
      <c r="C124" s="22"/>
      <c r="D124" s="9">
        <v>560</v>
      </c>
      <c r="E124" s="9">
        <f>SUM(E119:E123)</f>
        <v>17.239999999999998</v>
      </c>
      <c r="F124" s="9">
        <f t="shared" ref="F124:H124" si="18">SUM(F119:F123)</f>
        <v>22.040000000000003</v>
      </c>
      <c r="G124" s="9">
        <f t="shared" si="18"/>
        <v>95.87</v>
      </c>
      <c r="H124" s="9">
        <f t="shared" si="18"/>
        <v>677.28</v>
      </c>
      <c r="I124" s="7"/>
    </row>
    <row r="125" spans="2:9" x14ac:dyDescent="0.25">
      <c r="B125" s="21" t="s">
        <v>19</v>
      </c>
      <c r="C125" s="27"/>
      <c r="D125" s="27"/>
      <c r="E125" s="27"/>
      <c r="F125" s="27"/>
      <c r="G125" s="27"/>
      <c r="H125" s="27"/>
      <c r="I125" s="22"/>
    </row>
    <row r="126" spans="2:9" x14ac:dyDescent="0.25">
      <c r="B126" s="10"/>
      <c r="C126" s="11" t="s">
        <v>75</v>
      </c>
      <c r="D126" s="7">
        <v>200</v>
      </c>
      <c r="E126" s="7">
        <v>5.8</v>
      </c>
      <c r="F126" s="7">
        <v>5</v>
      </c>
      <c r="G126" s="7">
        <v>9.6</v>
      </c>
      <c r="H126" s="7">
        <v>108</v>
      </c>
      <c r="I126" s="7">
        <v>965</v>
      </c>
    </row>
    <row r="127" spans="2:9" x14ac:dyDescent="0.25">
      <c r="B127" s="21" t="s">
        <v>21</v>
      </c>
      <c r="C127" s="22"/>
      <c r="D127" s="9">
        <f>D126</f>
        <v>200</v>
      </c>
      <c r="E127" s="9">
        <f t="shared" ref="E127:H127" si="19">E126</f>
        <v>5.8</v>
      </c>
      <c r="F127" s="9">
        <f t="shared" si="19"/>
        <v>5</v>
      </c>
      <c r="G127" s="9">
        <f t="shared" si="19"/>
        <v>9.6</v>
      </c>
      <c r="H127" s="9">
        <f t="shared" si="19"/>
        <v>108</v>
      </c>
      <c r="I127" s="7"/>
    </row>
    <row r="128" spans="2:9" x14ac:dyDescent="0.25">
      <c r="B128" s="21" t="s">
        <v>22</v>
      </c>
      <c r="C128" s="27"/>
      <c r="D128" s="27"/>
      <c r="E128" s="27"/>
      <c r="F128" s="27"/>
      <c r="G128" s="27"/>
      <c r="H128" s="27"/>
      <c r="I128" s="22"/>
    </row>
    <row r="129" spans="2:9" x14ac:dyDescent="0.25">
      <c r="B129" s="6"/>
      <c r="C129" s="14" t="s">
        <v>76</v>
      </c>
      <c r="D129" s="7">
        <v>100</v>
      </c>
      <c r="E129" s="7">
        <v>1.66</v>
      </c>
      <c r="F129" s="7">
        <v>4.18</v>
      </c>
      <c r="G129" s="7">
        <v>8.19</v>
      </c>
      <c r="H129" s="7">
        <v>77.099999999999994</v>
      </c>
      <c r="I129" s="7">
        <v>34</v>
      </c>
    </row>
    <row r="130" spans="2:9" x14ac:dyDescent="0.25">
      <c r="B130" s="6"/>
      <c r="C130" s="14" t="s">
        <v>77</v>
      </c>
      <c r="D130" s="7">
        <v>250</v>
      </c>
      <c r="E130" s="7">
        <v>8.41</v>
      </c>
      <c r="F130" s="7">
        <v>15.98</v>
      </c>
      <c r="G130" s="7">
        <v>10.7</v>
      </c>
      <c r="H130" s="7">
        <v>141</v>
      </c>
      <c r="I130" s="7">
        <v>204</v>
      </c>
    </row>
    <row r="131" spans="2:9" x14ac:dyDescent="0.25">
      <c r="B131" s="6"/>
      <c r="C131" s="6" t="s">
        <v>55</v>
      </c>
      <c r="D131" s="7">
        <v>180</v>
      </c>
      <c r="E131" s="7">
        <v>5.52</v>
      </c>
      <c r="F131" s="7">
        <v>7.55</v>
      </c>
      <c r="G131" s="7">
        <v>25.1</v>
      </c>
      <c r="H131" s="7">
        <v>168</v>
      </c>
      <c r="I131" s="7">
        <v>688</v>
      </c>
    </row>
    <row r="132" spans="2:9" x14ac:dyDescent="0.25">
      <c r="B132" s="6"/>
      <c r="C132" s="6" t="s">
        <v>36</v>
      </c>
      <c r="D132" s="7">
        <v>110</v>
      </c>
      <c r="E132" s="7">
        <v>10.4</v>
      </c>
      <c r="F132" s="7">
        <v>6.93</v>
      </c>
      <c r="G132" s="7">
        <v>4.3</v>
      </c>
      <c r="H132" s="7">
        <v>129.37</v>
      </c>
      <c r="I132" s="7">
        <v>88</v>
      </c>
    </row>
    <row r="133" spans="2:9" x14ac:dyDescent="0.25">
      <c r="B133" s="6"/>
      <c r="C133" s="6" t="s">
        <v>56</v>
      </c>
      <c r="D133" s="7">
        <v>200</v>
      </c>
      <c r="E133" s="7">
        <v>0.2</v>
      </c>
      <c r="F133" s="7">
        <v>0.19</v>
      </c>
      <c r="G133" s="7">
        <v>0.8</v>
      </c>
      <c r="H133" s="7">
        <v>10.25</v>
      </c>
      <c r="I133" s="7"/>
    </row>
    <row r="134" spans="2:9" x14ac:dyDescent="0.25">
      <c r="B134" s="6"/>
      <c r="C134" s="6" t="s">
        <v>27</v>
      </c>
      <c r="D134" s="7">
        <v>80</v>
      </c>
      <c r="E134" s="7">
        <v>6.08</v>
      </c>
      <c r="F134" s="7">
        <v>0.5</v>
      </c>
      <c r="G134" s="7">
        <v>40.1</v>
      </c>
      <c r="H134" s="7">
        <v>189.4</v>
      </c>
      <c r="I134" s="7">
        <v>701</v>
      </c>
    </row>
    <row r="135" spans="2:9" x14ac:dyDescent="0.25">
      <c r="B135" s="6"/>
      <c r="C135" s="6" t="s">
        <v>28</v>
      </c>
      <c r="D135" s="7">
        <v>60</v>
      </c>
      <c r="E135" s="7">
        <v>3.51</v>
      </c>
      <c r="F135" s="7">
        <v>0.56999999999999995</v>
      </c>
      <c r="G135" s="7">
        <v>26.6</v>
      </c>
      <c r="H135" s="7">
        <v>113.4</v>
      </c>
      <c r="I135" s="7">
        <v>1</v>
      </c>
    </row>
    <row r="136" spans="2:9" x14ac:dyDescent="0.25">
      <c r="B136" s="21" t="s">
        <v>29</v>
      </c>
      <c r="C136" s="22"/>
      <c r="D136" s="9">
        <f>SUM(D129:D135)</f>
        <v>980</v>
      </c>
      <c r="E136" s="9">
        <f t="shared" ref="E136:H136" si="20">SUM(E129:E135)</f>
        <v>35.78</v>
      </c>
      <c r="F136" s="9">
        <f t="shared" si="20"/>
        <v>35.9</v>
      </c>
      <c r="G136" s="9">
        <f t="shared" si="20"/>
        <v>115.78999999999999</v>
      </c>
      <c r="H136" s="9">
        <f t="shared" si="20"/>
        <v>828.52</v>
      </c>
      <c r="I136" s="7"/>
    </row>
    <row r="137" spans="2:9" x14ac:dyDescent="0.25">
      <c r="B137" s="21" t="s">
        <v>30</v>
      </c>
      <c r="C137" s="22"/>
      <c r="D137" s="7"/>
      <c r="E137" s="7"/>
      <c r="F137" s="7"/>
      <c r="G137" s="7"/>
      <c r="H137" s="7"/>
      <c r="I137" s="7"/>
    </row>
    <row r="138" spans="2:9" x14ac:dyDescent="0.25">
      <c r="B138" s="6"/>
      <c r="C138" s="6" t="s">
        <v>78</v>
      </c>
      <c r="D138" s="7">
        <v>120</v>
      </c>
      <c r="E138" s="7">
        <v>6.52</v>
      </c>
      <c r="F138" s="7">
        <v>12.24</v>
      </c>
      <c r="G138" s="7">
        <v>40</v>
      </c>
      <c r="H138" s="7">
        <v>315.3</v>
      </c>
      <c r="I138" s="7">
        <v>726</v>
      </c>
    </row>
    <row r="139" spans="2:9" x14ac:dyDescent="0.25">
      <c r="B139" s="6"/>
      <c r="C139" s="6" t="s">
        <v>79</v>
      </c>
      <c r="D139" s="7">
        <v>200</v>
      </c>
      <c r="E139" s="7">
        <v>0.1</v>
      </c>
      <c r="F139" s="7">
        <v>0</v>
      </c>
      <c r="G139" s="7">
        <v>9.98</v>
      </c>
      <c r="H139" s="7">
        <v>37.4</v>
      </c>
      <c r="I139" s="7">
        <v>948</v>
      </c>
    </row>
    <row r="140" spans="2:9" x14ac:dyDescent="0.25">
      <c r="B140" s="21" t="s">
        <v>34</v>
      </c>
      <c r="C140" s="22"/>
      <c r="D140" s="9">
        <v>240</v>
      </c>
      <c r="E140" s="9">
        <f>E138+E139</f>
        <v>6.6199999999999992</v>
      </c>
      <c r="F140" s="9">
        <f t="shared" ref="F140:H140" si="21">F138+F139</f>
        <v>12.24</v>
      </c>
      <c r="G140" s="9">
        <f t="shared" si="21"/>
        <v>49.980000000000004</v>
      </c>
      <c r="H140" s="9">
        <f t="shared" si="21"/>
        <v>352.7</v>
      </c>
      <c r="I140" s="7"/>
    </row>
    <row r="141" spans="2:9" x14ac:dyDescent="0.25">
      <c r="B141" s="21" t="s">
        <v>35</v>
      </c>
      <c r="C141" s="22"/>
      <c r="D141" s="7"/>
      <c r="E141" s="7"/>
      <c r="F141" s="7"/>
      <c r="G141" s="7"/>
      <c r="H141" s="7"/>
      <c r="I141" s="7"/>
    </row>
    <row r="142" spans="2:9" x14ac:dyDescent="0.25">
      <c r="B142" s="6"/>
      <c r="C142" s="6" t="s">
        <v>80</v>
      </c>
      <c r="D142" s="7">
        <v>100</v>
      </c>
      <c r="E142" s="7">
        <v>11.1</v>
      </c>
      <c r="F142" s="7">
        <v>18.45</v>
      </c>
      <c r="G142" s="7">
        <v>5.13</v>
      </c>
      <c r="H142" s="7">
        <v>245.96</v>
      </c>
      <c r="I142" s="7">
        <v>72</v>
      </c>
    </row>
    <row r="143" spans="2:9" x14ac:dyDescent="0.25">
      <c r="B143" s="6"/>
      <c r="C143" s="6" t="s">
        <v>81</v>
      </c>
      <c r="D143" s="7">
        <v>180</v>
      </c>
      <c r="E143" s="7">
        <v>3.33</v>
      </c>
      <c r="F143" s="7">
        <v>9.6999999999999993</v>
      </c>
      <c r="G143" s="7">
        <v>41.42</v>
      </c>
      <c r="H143" s="7">
        <v>256.23</v>
      </c>
      <c r="I143" s="7">
        <v>336</v>
      </c>
    </row>
    <row r="144" spans="2:9" x14ac:dyDescent="0.25">
      <c r="B144" s="6"/>
      <c r="C144" s="6" t="s">
        <v>38</v>
      </c>
      <c r="D144" s="7">
        <v>200</v>
      </c>
      <c r="E144" s="7">
        <v>0.2</v>
      </c>
      <c r="F144" s="7">
        <v>0</v>
      </c>
      <c r="G144" s="7">
        <v>14</v>
      </c>
      <c r="H144" s="7">
        <v>28</v>
      </c>
      <c r="I144" s="7">
        <v>943</v>
      </c>
    </row>
    <row r="145" spans="2:9" x14ac:dyDescent="0.25">
      <c r="B145" s="6"/>
      <c r="C145" s="6" t="s">
        <v>27</v>
      </c>
      <c r="D145" s="7">
        <v>80</v>
      </c>
      <c r="E145" s="7">
        <v>6.08</v>
      </c>
      <c r="F145" s="7">
        <v>0.5</v>
      </c>
      <c r="G145" s="7">
        <v>40.1</v>
      </c>
      <c r="H145" s="7">
        <v>189.4</v>
      </c>
      <c r="I145" s="7">
        <v>701</v>
      </c>
    </row>
    <row r="146" spans="2:9" x14ac:dyDescent="0.25">
      <c r="B146" s="6"/>
      <c r="C146" s="6" t="s">
        <v>28</v>
      </c>
      <c r="D146" s="7">
        <v>60</v>
      </c>
      <c r="E146" s="7">
        <v>3.51</v>
      </c>
      <c r="F146" s="7">
        <v>0.56999999999999995</v>
      </c>
      <c r="G146" s="7">
        <v>26.6</v>
      </c>
      <c r="H146" s="7">
        <v>113.4</v>
      </c>
      <c r="I146" s="7">
        <v>1</v>
      </c>
    </row>
    <row r="147" spans="2:9" x14ac:dyDescent="0.25">
      <c r="B147" s="21" t="s">
        <v>39</v>
      </c>
      <c r="C147" s="22"/>
      <c r="D147" s="9">
        <f>SUM(D142:D146)</f>
        <v>620</v>
      </c>
      <c r="E147" s="9">
        <f t="shared" ref="E147:H147" si="22">SUM(E142:E146)</f>
        <v>24.22</v>
      </c>
      <c r="F147" s="9">
        <f t="shared" si="22"/>
        <v>29.22</v>
      </c>
      <c r="G147" s="9">
        <f t="shared" si="22"/>
        <v>127.25</v>
      </c>
      <c r="H147" s="9">
        <f t="shared" si="22"/>
        <v>832.99</v>
      </c>
      <c r="I147" s="7"/>
    </row>
    <row r="148" spans="2:9" x14ac:dyDescent="0.25">
      <c r="B148" s="6"/>
      <c r="C148" s="6"/>
      <c r="D148" s="7"/>
      <c r="E148" s="7"/>
      <c r="F148" s="7"/>
      <c r="G148" s="7"/>
      <c r="H148" s="7"/>
      <c r="I148" s="7"/>
    </row>
    <row r="149" spans="2:9" x14ac:dyDescent="0.25">
      <c r="B149" s="21" t="s">
        <v>40</v>
      </c>
      <c r="C149" s="22"/>
      <c r="D149" s="7"/>
      <c r="E149" s="9">
        <f>E124+E127+E136+E140+E147</f>
        <v>89.66</v>
      </c>
      <c r="F149" s="9">
        <f t="shared" ref="F149:H149" si="23">F124+F127+F136+F140+F147</f>
        <v>104.39999999999999</v>
      </c>
      <c r="G149" s="9">
        <f t="shared" si="23"/>
        <v>398.49</v>
      </c>
      <c r="H149" s="9">
        <f t="shared" si="23"/>
        <v>2799.49</v>
      </c>
      <c r="I149" s="7"/>
    </row>
    <row r="152" spans="2:9" x14ac:dyDescent="0.25">
      <c r="B152" s="28" t="s">
        <v>41</v>
      </c>
      <c r="C152" s="28"/>
      <c r="D152" s="28"/>
      <c r="E152" s="28"/>
      <c r="F152" s="28"/>
      <c r="G152" s="28"/>
      <c r="H152" s="28"/>
      <c r="I152" s="28"/>
    </row>
    <row r="153" spans="2:9" x14ac:dyDescent="0.25">
      <c r="B153" s="29"/>
      <c r="C153" s="31" t="s">
        <v>2</v>
      </c>
      <c r="D153" s="33" t="s">
        <v>3</v>
      </c>
      <c r="E153" s="23" t="s">
        <v>4</v>
      </c>
      <c r="F153" s="35"/>
      <c r="G153" s="24"/>
      <c r="H153" s="33" t="s">
        <v>5</v>
      </c>
      <c r="I153" s="33" t="s">
        <v>6</v>
      </c>
    </row>
    <row r="154" spans="2:9" x14ac:dyDescent="0.25">
      <c r="B154" s="30"/>
      <c r="C154" s="32"/>
      <c r="D154" s="34"/>
      <c r="E154" s="5" t="s">
        <v>7</v>
      </c>
      <c r="F154" s="5" t="s">
        <v>8</v>
      </c>
      <c r="G154" s="5" t="s">
        <v>9</v>
      </c>
      <c r="H154" s="34"/>
      <c r="I154" s="34"/>
    </row>
    <row r="155" spans="2:9" x14ac:dyDescent="0.25">
      <c r="B155" s="21" t="s">
        <v>82</v>
      </c>
      <c r="C155" s="25"/>
      <c r="D155" s="25"/>
      <c r="E155" s="25"/>
      <c r="F155" s="25"/>
      <c r="G155" s="25"/>
      <c r="H155" s="25"/>
      <c r="I155" s="26"/>
    </row>
    <row r="156" spans="2:9" x14ac:dyDescent="0.25">
      <c r="B156" s="21" t="s">
        <v>11</v>
      </c>
      <c r="C156" s="25"/>
      <c r="D156" s="25"/>
      <c r="E156" s="25"/>
      <c r="F156" s="25"/>
      <c r="G156" s="25"/>
      <c r="H156" s="25"/>
      <c r="I156" s="26"/>
    </row>
    <row r="157" spans="2:9" x14ac:dyDescent="0.25">
      <c r="B157" s="6"/>
      <c r="C157" s="6" t="s">
        <v>83</v>
      </c>
      <c r="D157" s="7">
        <v>200</v>
      </c>
      <c r="E157" s="7">
        <v>9.3000000000000007</v>
      </c>
      <c r="F157" s="7">
        <v>9.1999999999999993</v>
      </c>
      <c r="G157" s="7">
        <v>39.1</v>
      </c>
      <c r="H157" s="7">
        <v>267.2</v>
      </c>
      <c r="I157" s="7">
        <v>185</v>
      </c>
    </row>
    <row r="158" spans="2:9" x14ac:dyDescent="0.25">
      <c r="B158" s="6"/>
      <c r="C158" s="6" t="s">
        <v>84</v>
      </c>
      <c r="D158" s="7">
        <v>200</v>
      </c>
      <c r="E158" s="7">
        <v>1.4</v>
      </c>
      <c r="F158" s="7">
        <v>1.6</v>
      </c>
      <c r="G158" s="7">
        <v>16.399999999999999</v>
      </c>
      <c r="H158" s="7">
        <v>86</v>
      </c>
      <c r="I158" s="7">
        <v>945</v>
      </c>
    </row>
    <row r="159" spans="2:9" x14ac:dyDescent="0.25">
      <c r="B159" s="6"/>
      <c r="C159" s="6" t="s">
        <v>14</v>
      </c>
      <c r="D159" s="7" t="s">
        <v>15</v>
      </c>
      <c r="E159" s="7">
        <v>3.82</v>
      </c>
      <c r="F159" s="7">
        <v>7.5</v>
      </c>
      <c r="G159" s="7">
        <v>19.5</v>
      </c>
      <c r="H159" s="7">
        <v>161.30000000000001</v>
      </c>
      <c r="I159" s="7">
        <v>1</v>
      </c>
    </row>
    <row r="160" spans="2:9" x14ac:dyDescent="0.25">
      <c r="B160" s="6"/>
      <c r="C160" s="6" t="s">
        <v>85</v>
      </c>
      <c r="D160" s="7">
        <v>100</v>
      </c>
      <c r="E160" s="7">
        <v>0.9</v>
      </c>
      <c r="F160" s="7">
        <v>0.2</v>
      </c>
      <c r="G160" s="7">
        <v>8.1</v>
      </c>
      <c r="H160" s="7">
        <v>43</v>
      </c>
      <c r="I160" s="7">
        <v>615</v>
      </c>
    </row>
    <row r="161" spans="2:9" x14ac:dyDescent="0.25">
      <c r="B161" s="21" t="s">
        <v>18</v>
      </c>
      <c r="C161" s="22"/>
      <c r="D161" s="9">
        <v>560</v>
      </c>
      <c r="E161" s="9">
        <f>SUM(E157:E160)</f>
        <v>15.420000000000002</v>
      </c>
      <c r="F161" s="9">
        <f>SUM(F157:F160)</f>
        <v>18.499999999999996</v>
      </c>
      <c r="G161" s="9">
        <f>SUM(G157:G160)</f>
        <v>83.1</v>
      </c>
      <c r="H161" s="9">
        <f>SUM(H157:H160)</f>
        <v>557.5</v>
      </c>
      <c r="I161" s="7"/>
    </row>
    <row r="162" spans="2:9" x14ac:dyDescent="0.25">
      <c r="B162" s="21" t="s">
        <v>19</v>
      </c>
      <c r="C162" s="27"/>
      <c r="D162" s="27"/>
      <c r="E162" s="27"/>
      <c r="F162" s="27"/>
      <c r="G162" s="27"/>
      <c r="H162" s="27"/>
      <c r="I162" s="22"/>
    </row>
    <row r="163" spans="2:9" x14ac:dyDescent="0.25">
      <c r="B163" s="10"/>
      <c r="C163" s="11" t="s">
        <v>86</v>
      </c>
      <c r="D163" s="7">
        <v>115</v>
      </c>
      <c r="E163" s="7">
        <v>2.1</v>
      </c>
      <c r="F163" s="7">
        <v>8</v>
      </c>
      <c r="G163" s="7">
        <v>16</v>
      </c>
      <c r="H163" s="7">
        <v>140</v>
      </c>
      <c r="I163" s="7"/>
    </row>
    <row r="164" spans="2:9" x14ac:dyDescent="0.25">
      <c r="B164" s="21" t="s">
        <v>21</v>
      </c>
      <c r="C164" s="22"/>
      <c r="D164" s="9">
        <f>D163</f>
        <v>115</v>
      </c>
      <c r="E164" s="9">
        <f t="shared" ref="E164:H164" si="24">E163</f>
        <v>2.1</v>
      </c>
      <c r="F164" s="9">
        <f t="shared" si="24"/>
        <v>8</v>
      </c>
      <c r="G164" s="9">
        <f t="shared" si="24"/>
        <v>16</v>
      </c>
      <c r="H164" s="9">
        <f t="shared" si="24"/>
        <v>140</v>
      </c>
      <c r="I164" s="7"/>
    </row>
    <row r="165" spans="2:9" x14ac:dyDescent="0.25">
      <c r="B165" s="21" t="s">
        <v>22</v>
      </c>
      <c r="C165" s="27"/>
      <c r="D165" s="27"/>
      <c r="E165" s="27"/>
      <c r="F165" s="27"/>
      <c r="G165" s="27"/>
      <c r="H165" s="27"/>
      <c r="I165" s="22"/>
    </row>
    <row r="166" spans="2:9" x14ac:dyDescent="0.25">
      <c r="B166" s="6"/>
      <c r="C166" s="6" t="s">
        <v>87</v>
      </c>
      <c r="D166" s="7">
        <v>100</v>
      </c>
      <c r="E166" s="7">
        <v>0.76</v>
      </c>
      <c r="F166" s="7">
        <v>6.09</v>
      </c>
      <c r="G166" s="7">
        <v>2.2999999999999998</v>
      </c>
      <c r="H166" s="7">
        <v>67.3</v>
      </c>
      <c r="I166" s="7">
        <v>13</v>
      </c>
    </row>
    <row r="167" spans="2:9" x14ac:dyDescent="0.25">
      <c r="B167" s="6"/>
      <c r="C167" s="6" t="s">
        <v>88</v>
      </c>
      <c r="D167" s="7">
        <v>250</v>
      </c>
      <c r="E167" s="7">
        <v>3.56</v>
      </c>
      <c r="F167" s="7">
        <v>4.8899999999999997</v>
      </c>
      <c r="G167" s="7">
        <v>8.4</v>
      </c>
      <c r="H167" s="7">
        <v>84.75</v>
      </c>
      <c r="I167" s="7">
        <v>187</v>
      </c>
    </row>
    <row r="168" spans="2:9" x14ac:dyDescent="0.25">
      <c r="B168" s="6"/>
      <c r="C168" s="6" t="s">
        <v>89</v>
      </c>
      <c r="D168" s="7">
        <v>150</v>
      </c>
      <c r="E168" s="7">
        <v>7.52</v>
      </c>
      <c r="F168" s="7">
        <v>8.1300000000000008</v>
      </c>
      <c r="G168" s="7">
        <v>30.5</v>
      </c>
      <c r="H168" s="7">
        <v>214.5</v>
      </c>
      <c r="I168" s="7">
        <v>437</v>
      </c>
    </row>
    <row r="169" spans="2:9" x14ac:dyDescent="0.25">
      <c r="B169" s="6"/>
      <c r="C169" s="6" t="s">
        <v>90</v>
      </c>
      <c r="D169" s="7" t="s">
        <v>91</v>
      </c>
      <c r="E169" s="7">
        <v>14.31</v>
      </c>
      <c r="F169" s="7">
        <v>19.52</v>
      </c>
      <c r="G169" s="7">
        <v>5.7</v>
      </c>
      <c r="H169" s="7">
        <v>203</v>
      </c>
      <c r="I169" s="7">
        <v>591</v>
      </c>
    </row>
    <row r="170" spans="2:9" x14ac:dyDescent="0.25">
      <c r="B170" s="6"/>
      <c r="C170" s="6" t="s">
        <v>92</v>
      </c>
      <c r="D170" s="7">
        <v>200</v>
      </c>
      <c r="E170" s="7">
        <v>1</v>
      </c>
      <c r="F170" s="7">
        <v>0</v>
      </c>
      <c r="G170" s="7">
        <v>26.96</v>
      </c>
      <c r="H170" s="7">
        <v>107.44</v>
      </c>
      <c r="I170" s="7">
        <v>325</v>
      </c>
    </row>
    <row r="171" spans="2:9" x14ac:dyDescent="0.25">
      <c r="B171" s="6"/>
      <c r="C171" s="6" t="s">
        <v>27</v>
      </c>
      <c r="D171" s="7">
        <v>80</v>
      </c>
      <c r="E171" s="7">
        <v>6.08</v>
      </c>
      <c r="F171" s="7">
        <v>0.5</v>
      </c>
      <c r="G171" s="7">
        <v>40.1</v>
      </c>
      <c r="H171" s="7">
        <v>189.4</v>
      </c>
      <c r="I171" s="7">
        <v>701</v>
      </c>
    </row>
    <row r="172" spans="2:9" x14ac:dyDescent="0.25">
      <c r="B172" s="6"/>
      <c r="C172" s="6" t="s">
        <v>28</v>
      </c>
      <c r="D172" s="7">
        <v>60</v>
      </c>
      <c r="E172" s="7">
        <v>3.51</v>
      </c>
      <c r="F172" s="7">
        <v>0.56999999999999995</v>
      </c>
      <c r="G172" s="7">
        <v>26.6</v>
      </c>
      <c r="H172" s="7">
        <v>113.4</v>
      </c>
      <c r="I172" s="7">
        <v>1</v>
      </c>
    </row>
    <row r="173" spans="2:9" x14ac:dyDescent="0.25">
      <c r="B173" s="21" t="s">
        <v>29</v>
      </c>
      <c r="C173" s="22"/>
      <c r="D173" s="9">
        <f>D166+D167+D168+D170+D171+D172+175</f>
        <v>1015</v>
      </c>
      <c r="E173" s="9">
        <f t="shared" ref="E173" si="25">SUM(E166:E172)</f>
        <v>36.739999999999995</v>
      </c>
      <c r="F173" s="9">
        <f t="shared" ref="F173:H173" si="26">SUM(F166:F172)</f>
        <v>39.699999999999996</v>
      </c>
      <c r="G173" s="9">
        <f t="shared" si="26"/>
        <v>140.56</v>
      </c>
      <c r="H173" s="9">
        <f t="shared" si="26"/>
        <v>979.79</v>
      </c>
      <c r="I173" s="7"/>
    </row>
    <row r="174" spans="2:9" x14ac:dyDescent="0.25">
      <c r="B174" s="21" t="s">
        <v>30</v>
      </c>
      <c r="C174" s="22"/>
      <c r="D174" s="7"/>
      <c r="E174" s="7"/>
      <c r="F174" s="7"/>
      <c r="G174" s="7"/>
      <c r="H174" s="7"/>
      <c r="I174" s="7"/>
    </row>
    <row r="175" spans="2:9" x14ac:dyDescent="0.25">
      <c r="B175" s="6"/>
      <c r="C175" s="6" t="s">
        <v>93</v>
      </c>
      <c r="D175" s="7" t="s">
        <v>94</v>
      </c>
      <c r="E175" s="7">
        <v>16.71</v>
      </c>
      <c r="F175" s="7">
        <v>8.31</v>
      </c>
      <c r="G175" s="7">
        <v>19.3</v>
      </c>
      <c r="H175" s="7">
        <v>271.73</v>
      </c>
      <c r="I175" s="7">
        <v>230</v>
      </c>
    </row>
    <row r="176" spans="2:9" x14ac:dyDescent="0.25">
      <c r="B176" s="6"/>
      <c r="C176" s="6" t="s">
        <v>95</v>
      </c>
      <c r="D176" s="7">
        <v>200</v>
      </c>
      <c r="E176" s="7">
        <v>0.1</v>
      </c>
      <c r="F176" s="7">
        <v>0</v>
      </c>
      <c r="G176" s="7">
        <v>13.8</v>
      </c>
      <c r="H176" s="7">
        <v>54</v>
      </c>
      <c r="I176" s="7">
        <v>196</v>
      </c>
    </row>
    <row r="177" spans="2:9" x14ac:dyDescent="0.25">
      <c r="B177" s="21" t="s">
        <v>34</v>
      </c>
      <c r="C177" s="22"/>
      <c r="D177" s="9">
        <v>340</v>
      </c>
      <c r="E177" s="9">
        <f>E175+E176</f>
        <v>16.810000000000002</v>
      </c>
      <c r="F177" s="9">
        <f t="shared" ref="F177:H177" si="27">F175+F176</f>
        <v>8.31</v>
      </c>
      <c r="G177" s="9">
        <f t="shared" si="27"/>
        <v>33.1</v>
      </c>
      <c r="H177" s="9">
        <f t="shared" si="27"/>
        <v>325.73</v>
      </c>
      <c r="I177" s="7"/>
    </row>
    <row r="178" spans="2:9" x14ac:dyDescent="0.25">
      <c r="B178" s="21" t="s">
        <v>35</v>
      </c>
      <c r="C178" s="22"/>
      <c r="D178" s="7"/>
      <c r="E178" s="7"/>
      <c r="F178" s="7"/>
      <c r="G178" s="7"/>
      <c r="H178" s="7"/>
      <c r="I178" s="7"/>
    </row>
    <row r="179" spans="2:9" x14ac:dyDescent="0.25">
      <c r="B179" s="6"/>
      <c r="C179" s="6" t="s">
        <v>96</v>
      </c>
      <c r="D179" s="7">
        <v>100</v>
      </c>
      <c r="E179" s="7">
        <v>15.5</v>
      </c>
      <c r="F179" s="7">
        <v>11.55</v>
      </c>
      <c r="G179" s="7">
        <v>15.7</v>
      </c>
      <c r="H179" s="7">
        <v>183</v>
      </c>
      <c r="I179" s="7">
        <v>608</v>
      </c>
    </row>
    <row r="180" spans="2:9" x14ac:dyDescent="0.25">
      <c r="B180" s="6"/>
      <c r="C180" s="14" t="s">
        <v>97</v>
      </c>
      <c r="D180" s="7">
        <v>180</v>
      </c>
      <c r="E180" s="7">
        <v>2.75</v>
      </c>
      <c r="F180" s="7">
        <v>13.2</v>
      </c>
      <c r="G180" s="7">
        <v>17.3</v>
      </c>
      <c r="H180" s="7">
        <v>199.2</v>
      </c>
      <c r="I180" s="7">
        <v>321</v>
      </c>
    </row>
    <row r="181" spans="2:9" x14ac:dyDescent="0.25">
      <c r="B181" s="6"/>
      <c r="C181" s="6" t="s">
        <v>98</v>
      </c>
      <c r="D181" s="7">
        <v>200</v>
      </c>
      <c r="E181" s="7">
        <v>0.2</v>
      </c>
      <c r="F181" s="7">
        <v>0</v>
      </c>
      <c r="G181" s="7">
        <v>25.3</v>
      </c>
      <c r="H181" s="7">
        <v>132</v>
      </c>
      <c r="I181" s="7">
        <v>874</v>
      </c>
    </row>
    <row r="182" spans="2:9" x14ac:dyDescent="0.25">
      <c r="B182" s="6"/>
      <c r="C182" s="6" t="s">
        <v>27</v>
      </c>
      <c r="D182" s="7">
        <v>80</v>
      </c>
      <c r="E182" s="7">
        <v>6.08</v>
      </c>
      <c r="F182" s="7">
        <v>0.5</v>
      </c>
      <c r="G182" s="7">
        <v>40.1</v>
      </c>
      <c r="H182" s="7">
        <v>189.4</v>
      </c>
      <c r="I182" s="7">
        <v>701</v>
      </c>
    </row>
    <row r="183" spans="2:9" x14ac:dyDescent="0.25">
      <c r="B183" s="6"/>
      <c r="C183" s="6" t="s">
        <v>28</v>
      </c>
      <c r="D183" s="7">
        <v>60</v>
      </c>
      <c r="E183" s="7">
        <v>3.51</v>
      </c>
      <c r="F183" s="7">
        <v>0.56999999999999995</v>
      </c>
      <c r="G183" s="7">
        <v>26.6</v>
      </c>
      <c r="H183" s="7">
        <v>113.4</v>
      </c>
      <c r="I183" s="7">
        <v>1</v>
      </c>
    </row>
    <row r="184" spans="2:9" x14ac:dyDescent="0.25">
      <c r="B184" s="21" t="s">
        <v>39</v>
      </c>
      <c r="C184" s="22"/>
      <c r="D184" s="9">
        <f>SUM(D179:D183)</f>
        <v>620</v>
      </c>
      <c r="E184" s="9">
        <f t="shared" ref="E184:H184" si="28">SUM(E179:E183)</f>
        <v>28.04</v>
      </c>
      <c r="F184" s="9">
        <f t="shared" si="28"/>
        <v>25.82</v>
      </c>
      <c r="G184" s="9">
        <f t="shared" si="28"/>
        <v>125</v>
      </c>
      <c r="H184" s="9">
        <f t="shared" si="28"/>
        <v>817</v>
      </c>
      <c r="I184" s="7"/>
    </row>
    <row r="185" spans="2:9" x14ac:dyDescent="0.25">
      <c r="B185" s="6"/>
      <c r="C185" s="6"/>
      <c r="D185" s="7"/>
      <c r="E185" s="7"/>
      <c r="F185" s="7"/>
      <c r="G185" s="7"/>
      <c r="H185" s="7"/>
      <c r="I185" s="7"/>
    </row>
    <row r="186" spans="2:9" x14ac:dyDescent="0.25">
      <c r="B186" s="21" t="s">
        <v>40</v>
      </c>
      <c r="C186" s="22"/>
      <c r="D186" s="7"/>
      <c r="E186" s="9">
        <f>E161+E164+E173+E177+E184</f>
        <v>99.109999999999985</v>
      </c>
      <c r="F186" s="9">
        <f t="shared" ref="F186:H186" si="29">F161+F164+F173+F177+F184</f>
        <v>100.32999999999998</v>
      </c>
      <c r="G186" s="9">
        <f t="shared" si="29"/>
        <v>397.76</v>
      </c>
      <c r="H186" s="9">
        <f t="shared" si="29"/>
        <v>2820.02</v>
      </c>
      <c r="I186" s="7"/>
    </row>
    <row r="189" spans="2:9" x14ac:dyDescent="0.25">
      <c r="B189" s="28" t="s">
        <v>41</v>
      </c>
      <c r="C189" s="28"/>
      <c r="D189" s="28"/>
      <c r="E189" s="28"/>
      <c r="F189" s="28"/>
      <c r="G189" s="28"/>
      <c r="H189" s="28"/>
      <c r="I189" s="28"/>
    </row>
    <row r="190" spans="2:9" x14ac:dyDescent="0.25">
      <c r="B190" s="29"/>
      <c r="C190" s="31" t="s">
        <v>2</v>
      </c>
      <c r="D190" s="33" t="s">
        <v>3</v>
      </c>
      <c r="E190" s="23" t="s">
        <v>4</v>
      </c>
      <c r="F190" s="35"/>
      <c r="G190" s="24"/>
      <c r="H190" s="33" t="s">
        <v>5</v>
      </c>
      <c r="I190" s="33" t="s">
        <v>6</v>
      </c>
    </row>
    <row r="191" spans="2:9" x14ac:dyDescent="0.25">
      <c r="B191" s="30"/>
      <c r="C191" s="32"/>
      <c r="D191" s="34"/>
      <c r="E191" s="5" t="s">
        <v>7</v>
      </c>
      <c r="F191" s="5" t="s">
        <v>8</v>
      </c>
      <c r="G191" s="5" t="s">
        <v>9</v>
      </c>
      <c r="H191" s="34"/>
      <c r="I191" s="34"/>
    </row>
    <row r="192" spans="2:9" x14ac:dyDescent="0.25">
      <c r="B192" s="21" t="s">
        <v>99</v>
      </c>
      <c r="C192" s="25"/>
      <c r="D192" s="25"/>
      <c r="E192" s="25"/>
      <c r="F192" s="25"/>
      <c r="G192" s="25"/>
      <c r="H192" s="25"/>
      <c r="I192" s="26"/>
    </row>
    <row r="193" spans="2:9" x14ac:dyDescent="0.25">
      <c r="B193" s="21" t="s">
        <v>11</v>
      </c>
      <c r="C193" s="25"/>
      <c r="D193" s="25"/>
      <c r="E193" s="25"/>
      <c r="F193" s="25"/>
      <c r="G193" s="25"/>
      <c r="H193" s="25"/>
      <c r="I193" s="26"/>
    </row>
    <row r="194" spans="2:9" x14ac:dyDescent="0.25">
      <c r="B194" s="6"/>
      <c r="C194" s="6" t="s">
        <v>100</v>
      </c>
      <c r="D194" s="7">
        <v>250</v>
      </c>
      <c r="E194" s="7">
        <v>6.03</v>
      </c>
      <c r="F194" s="7">
        <v>2.02</v>
      </c>
      <c r="G194" s="7">
        <v>21</v>
      </c>
      <c r="H194" s="7">
        <v>165.5</v>
      </c>
      <c r="I194" s="7">
        <v>94</v>
      </c>
    </row>
    <row r="195" spans="2:9" x14ac:dyDescent="0.25">
      <c r="B195" s="6"/>
      <c r="C195" s="6" t="s">
        <v>44</v>
      </c>
      <c r="D195" s="7">
        <v>200</v>
      </c>
      <c r="E195" s="7">
        <v>3.52</v>
      </c>
      <c r="F195" s="7">
        <v>6.69</v>
      </c>
      <c r="G195" s="7">
        <v>25.4</v>
      </c>
      <c r="H195" s="7">
        <v>145.19999999999999</v>
      </c>
      <c r="I195" s="7">
        <v>959</v>
      </c>
    </row>
    <row r="196" spans="2:9" x14ac:dyDescent="0.25">
      <c r="B196" s="6"/>
      <c r="C196" s="6" t="s">
        <v>101</v>
      </c>
      <c r="D196" s="7" t="s">
        <v>15</v>
      </c>
      <c r="E196" s="7">
        <v>3.82</v>
      </c>
      <c r="F196" s="7">
        <v>7.5</v>
      </c>
      <c r="G196" s="7">
        <v>19.5</v>
      </c>
      <c r="H196" s="7">
        <v>161.30000000000001</v>
      </c>
      <c r="I196" s="7">
        <v>1</v>
      </c>
    </row>
    <row r="197" spans="2:9" x14ac:dyDescent="0.25">
      <c r="B197" s="6"/>
      <c r="C197" s="6" t="s">
        <v>16</v>
      </c>
      <c r="D197" s="7">
        <v>20</v>
      </c>
      <c r="E197" s="7">
        <v>5.12</v>
      </c>
      <c r="F197" s="7">
        <v>5.22</v>
      </c>
      <c r="G197" s="7">
        <v>0</v>
      </c>
      <c r="H197" s="7">
        <v>69</v>
      </c>
      <c r="I197" s="7">
        <v>42</v>
      </c>
    </row>
    <row r="198" spans="2:9" x14ac:dyDescent="0.25">
      <c r="B198" s="6"/>
      <c r="C198" s="6" t="s">
        <v>17</v>
      </c>
      <c r="D198" s="7">
        <v>100</v>
      </c>
      <c r="E198" s="7">
        <v>2.06</v>
      </c>
      <c r="F198" s="7">
        <v>0.5</v>
      </c>
      <c r="G198" s="7">
        <v>21</v>
      </c>
      <c r="H198" s="7">
        <v>96</v>
      </c>
      <c r="I198" s="7">
        <v>615</v>
      </c>
    </row>
    <row r="199" spans="2:9" x14ac:dyDescent="0.25">
      <c r="B199" s="21" t="s">
        <v>18</v>
      </c>
      <c r="C199" s="22"/>
      <c r="D199" s="9">
        <v>570</v>
      </c>
      <c r="E199" s="9">
        <f>SUM(E194:E198)</f>
        <v>20.55</v>
      </c>
      <c r="F199" s="9">
        <f>SUM(F194:F198)</f>
        <v>21.93</v>
      </c>
      <c r="G199" s="9">
        <f>SUM(G194:G198)</f>
        <v>86.9</v>
      </c>
      <c r="H199" s="15">
        <f>SUM(H194:H198)</f>
        <v>637</v>
      </c>
      <c r="I199" s="7"/>
    </row>
    <row r="200" spans="2:9" x14ac:dyDescent="0.25">
      <c r="B200" s="21" t="s">
        <v>19</v>
      </c>
      <c r="C200" s="27"/>
      <c r="D200" s="27"/>
      <c r="E200" s="27"/>
      <c r="F200" s="27"/>
      <c r="G200" s="27"/>
      <c r="H200" s="27"/>
      <c r="I200" s="22"/>
    </row>
    <row r="201" spans="2:9" x14ac:dyDescent="0.25">
      <c r="B201" s="10"/>
      <c r="C201" s="11" t="s">
        <v>86</v>
      </c>
      <c r="D201" s="7">
        <v>270</v>
      </c>
      <c r="E201" s="7">
        <v>5.6</v>
      </c>
      <c r="F201" s="7">
        <v>5.4</v>
      </c>
      <c r="G201" s="7">
        <v>20.399999999999999</v>
      </c>
      <c r="H201" s="7">
        <v>162.4</v>
      </c>
      <c r="I201" s="7">
        <v>698</v>
      </c>
    </row>
    <row r="202" spans="2:9" x14ac:dyDescent="0.25">
      <c r="B202" s="21" t="s">
        <v>21</v>
      </c>
      <c r="C202" s="22"/>
      <c r="D202" s="9">
        <f>D201</f>
        <v>270</v>
      </c>
      <c r="E202" s="9">
        <f t="shared" ref="E202:H202" si="30">E201</f>
        <v>5.6</v>
      </c>
      <c r="F202" s="9">
        <f t="shared" si="30"/>
        <v>5.4</v>
      </c>
      <c r="G202" s="9">
        <f t="shared" si="30"/>
        <v>20.399999999999999</v>
      </c>
      <c r="H202" s="9">
        <f t="shared" si="30"/>
        <v>162.4</v>
      </c>
      <c r="I202" s="7"/>
    </row>
    <row r="203" spans="2:9" x14ac:dyDescent="0.25">
      <c r="B203" s="21" t="s">
        <v>22</v>
      </c>
      <c r="C203" s="27"/>
      <c r="D203" s="27"/>
      <c r="E203" s="27"/>
      <c r="F203" s="27"/>
      <c r="G203" s="27"/>
      <c r="H203" s="27"/>
      <c r="I203" s="22"/>
    </row>
    <row r="204" spans="2:9" x14ac:dyDescent="0.25">
      <c r="B204" s="6"/>
      <c r="C204" s="6" t="s">
        <v>102</v>
      </c>
      <c r="D204" s="7">
        <v>100</v>
      </c>
      <c r="E204" s="7">
        <v>4.7</v>
      </c>
      <c r="F204" s="7">
        <v>9.5</v>
      </c>
      <c r="G204" s="7">
        <v>7.1</v>
      </c>
      <c r="H204" s="7">
        <v>132.80000000000001</v>
      </c>
      <c r="I204" s="7">
        <v>31</v>
      </c>
    </row>
    <row r="205" spans="2:9" x14ac:dyDescent="0.25">
      <c r="B205" s="6"/>
      <c r="C205" s="6" t="s">
        <v>103</v>
      </c>
      <c r="D205" s="7">
        <v>250</v>
      </c>
      <c r="E205" s="7">
        <v>8.61</v>
      </c>
      <c r="F205" s="7">
        <v>8.4</v>
      </c>
      <c r="G205" s="7">
        <v>14.3</v>
      </c>
      <c r="H205" s="7">
        <v>167.25</v>
      </c>
      <c r="I205" s="7">
        <v>87</v>
      </c>
    </row>
    <row r="206" spans="2:9" x14ac:dyDescent="0.25">
      <c r="B206" s="6"/>
      <c r="C206" s="6" t="s">
        <v>37</v>
      </c>
      <c r="D206" s="7">
        <v>180</v>
      </c>
      <c r="E206" s="7">
        <v>8.9499999999999993</v>
      </c>
      <c r="F206" s="7">
        <v>6.73</v>
      </c>
      <c r="G206" s="7">
        <v>43</v>
      </c>
      <c r="H206" s="7">
        <v>276.52999999999997</v>
      </c>
      <c r="I206" s="7">
        <v>679</v>
      </c>
    </row>
    <row r="207" spans="2:9" x14ac:dyDescent="0.25">
      <c r="B207" s="6"/>
      <c r="C207" s="6" t="s">
        <v>104</v>
      </c>
      <c r="D207" s="7">
        <v>100</v>
      </c>
      <c r="E207" s="12">
        <v>18.5</v>
      </c>
      <c r="F207" s="7">
        <v>6.52</v>
      </c>
      <c r="G207" s="7">
        <v>0.56000000000000005</v>
      </c>
      <c r="H207" s="7">
        <v>150</v>
      </c>
      <c r="I207" s="7">
        <v>532</v>
      </c>
    </row>
    <row r="208" spans="2:9" x14ac:dyDescent="0.25">
      <c r="B208" s="6"/>
      <c r="C208" s="6" t="s">
        <v>105</v>
      </c>
      <c r="D208" s="7">
        <v>200</v>
      </c>
      <c r="E208" s="12">
        <v>0.1</v>
      </c>
      <c r="F208" s="12">
        <v>0</v>
      </c>
      <c r="G208" s="12">
        <v>21.2</v>
      </c>
      <c r="H208" s="12">
        <v>88</v>
      </c>
      <c r="I208" s="12">
        <v>707</v>
      </c>
    </row>
    <row r="209" spans="2:9" x14ac:dyDescent="0.25">
      <c r="B209" s="6"/>
      <c r="C209" s="6" t="s">
        <v>27</v>
      </c>
      <c r="D209" s="7">
        <v>80</v>
      </c>
      <c r="E209" s="7">
        <v>6.08</v>
      </c>
      <c r="F209" s="7">
        <v>0.5</v>
      </c>
      <c r="G209" s="7">
        <v>40.1</v>
      </c>
      <c r="H209" s="7">
        <v>189.4</v>
      </c>
      <c r="I209" s="7">
        <v>701</v>
      </c>
    </row>
    <row r="210" spans="2:9" x14ac:dyDescent="0.25">
      <c r="B210" s="6"/>
      <c r="C210" s="6" t="s">
        <v>28</v>
      </c>
      <c r="D210" s="7">
        <v>60</v>
      </c>
      <c r="E210" s="7">
        <v>3.51</v>
      </c>
      <c r="F210" s="7">
        <v>0.56999999999999995</v>
      </c>
      <c r="G210" s="7">
        <v>26.6</v>
      </c>
      <c r="H210" s="7">
        <v>113.4</v>
      </c>
      <c r="I210" s="7">
        <v>1</v>
      </c>
    </row>
    <row r="211" spans="2:9" x14ac:dyDescent="0.25">
      <c r="B211" s="21" t="s">
        <v>29</v>
      </c>
      <c r="C211" s="22"/>
      <c r="D211" s="9">
        <f>SUM(D204:D210)</f>
        <v>970</v>
      </c>
      <c r="E211" s="9">
        <f t="shared" ref="E211:H211" si="31">SUM(E204:E210)</f>
        <v>50.449999999999996</v>
      </c>
      <c r="F211" s="9">
        <f t="shared" si="31"/>
        <v>32.22</v>
      </c>
      <c r="G211" s="9">
        <f t="shared" si="31"/>
        <v>152.86000000000001</v>
      </c>
      <c r="H211" s="9">
        <f t="shared" si="31"/>
        <v>1117.3799999999999</v>
      </c>
      <c r="I211" s="7"/>
    </row>
    <row r="212" spans="2:9" x14ac:dyDescent="0.25">
      <c r="B212" s="21" t="s">
        <v>30</v>
      </c>
      <c r="C212" s="22"/>
      <c r="D212" s="7"/>
      <c r="E212" s="7"/>
      <c r="F212" s="7"/>
      <c r="G212" s="7"/>
      <c r="H212" s="7"/>
      <c r="I212" s="7"/>
    </row>
    <row r="213" spans="2:9" x14ac:dyDescent="0.25">
      <c r="B213" s="6"/>
      <c r="C213" s="6" t="s">
        <v>106</v>
      </c>
      <c r="D213" s="7">
        <v>50</v>
      </c>
      <c r="E213" s="7">
        <v>2.8</v>
      </c>
      <c r="F213" s="7">
        <v>11.84</v>
      </c>
      <c r="G213" s="7">
        <v>30.2</v>
      </c>
      <c r="H213" s="7">
        <v>173</v>
      </c>
      <c r="I213" s="7"/>
    </row>
    <row r="214" spans="2:9" x14ac:dyDescent="0.25">
      <c r="B214" s="6"/>
      <c r="C214" s="6" t="s">
        <v>68</v>
      </c>
      <c r="D214" s="7">
        <v>200</v>
      </c>
      <c r="E214" s="7">
        <v>0.46</v>
      </c>
      <c r="F214" s="7">
        <v>2.6</v>
      </c>
      <c r="G214" s="7">
        <v>29.1</v>
      </c>
      <c r="H214" s="7">
        <v>125</v>
      </c>
      <c r="I214" s="7">
        <v>638</v>
      </c>
    </row>
    <row r="215" spans="2:9" x14ac:dyDescent="0.25">
      <c r="B215" s="21" t="s">
        <v>34</v>
      </c>
      <c r="C215" s="22"/>
      <c r="D215" s="9">
        <v>250</v>
      </c>
      <c r="E215" s="9">
        <f>E213+E214</f>
        <v>3.26</v>
      </c>
      <c r="F215" s="9">
        <f t="shared" ref="F215:H215" si="32">F213+F214</f>
        <v>14.44</v>
      </c>
      <c r="G215" s="9">
        <f t="shared" si="32"/>
        <v>59.3</v>
      </c>
      <c r="H215" s="9">
        <f t="shared" si="32"/>
        <v>298</v>
      </c>
      <c r="I215" s="7"/>
    </row>
    <row r="216" spans="2:9" x14ac:dyDescent="0.25">
      <c r="B216" s="21" t="s">
        <v>35</v>
      </c>
      <c r="C216" s="22"/>
      <c r="D216" s="7"/>
      <c r="E216" s="7"/>
      <c r="F216" s="7"/>
      <c r="G216" s="7"/>
      <c r="H216" s="7"/>
      <c r="I216" s="7"/>
    </row>
    <row r="217" spans="2:9" x14ac:dyDescent="0.25">
      <c r="B217" s="6"/>
      <c r="C217" s="6" t="s">
        <v>107</v>
      </c>
      <c r="D217" s="7">
        <v>100</v>
      </c>
      <c r="E217" s="7">
        <v>11.43</v>
      </c>
      <c r="F217" s="7">
        <v>15.75</v>
      </c>
      <c r="G217" s="7">
        <v>2.5099999999999998</v>
      </c>
      <c r="H217" s="7">
        <v>197</v>
      </c>
      <c r="I217" s="7">
        <v>261</v>
      </c>
    </row>
    <row r="218" spans="2:9" x14ac:dyDescent="0.25">
      <c r="B218" s="6"/>
      <c r="C218" s="6" t="s">
        <v>108</v>
      </c>
      <c r="D218" s="7">
        <v>180</v>
      </c>
      <c r="E218" s="7">
        <v>3.43</v>
      </c>
      <c r="F218" s="7">
        <v>5.18</v>
      </c>
      <c r="G218" s="7">
        <v>27.6</v>
      </c>
      <c r="H218" s="7">
        <v>170.82</v>
      </c>
      <c r="I218" s="7">
        <v>692</v>
      </c>
    </row>
    <row r="219" spans="2:9" x14ac:dyDescent="0.25">
      <c r="B219" s="6"/>
      <c r="C219" s="6" t="s">
        <v>38</v>
      </c>
      <c r="D219" s="7">
        <v>200</v>
      </c>
      <c r="E219" s="7">
        <v>0.2</v>
      </c>
      <c r="F219" s="7">
        <v>0</v>
      </c>
      <c r="G219" s="7">
        <v>14</v>
      </c>
      <c r="H219" s="7">
        <v>28</v>
      </c>
      <c r="I219" s="7">
        <v>943</v>
      </c>
    </row>
    <row r="220" spans="2:9" x14ac:dyDescent="0.25">
      <c r="B220" s="6"/>
      <c r="C220" s="6" t="s">
        <v>27</v>
      </c>
      <c r="D220" s="7">
        <v>80</v>
      </c>
      <c r="E220" s="7">
        <v>6.08</v>
      </c>
      <c r="F220" s="7">
        <v>0.5</v>
      </c>
      <c r="G220" s="7">
        <v>40.1</v>
      </c>
      <c r="H220" s="7">
        <v>189.4</v>
      </c>
      <c r="I220" s="7">
        <v>701</v>
      </c>
    </row>
    <row r="221" spans="2:9" x14ac:dyDescent="0.25">
      <c r="B221" s="6"/>
      <c r="C221" s="6" t="s">
        <v>28</v>
      </c>
      <c r="D221" s="7">
        <v>60</v>
      </c>
      <c r="E221" s="7">
        <v>3.51</v>
      </c>
      <c r="F221" s="7">
        <v>0.56999999999999995</v>
      </c>
      <c r="G221" s="7">
        <v>26.6</v>
      </c>
      <c r="H221" s="7">
        <v>113.4</v>
      </c>
      <c r="I221" s="7">
        <v>1</v>
      </c>
    </row>
    <row r="222" spans="2:9" x14ac:dyDescent="0.25">
      <c r="B222" s="21" t="s">
        <v>39</v>
      </c>
      <c r="C222" s="22"/>
      <c r="D222" s="9">
        <f>SUM(D217:D221)</f>
        <v>620</v>
      </c>
      <c r="E222" s="9">
        <f t="shared" ref="E222:H222" si="33">SUM(E217:E221)</f>
        <v>24.65</v>
      </c>
      <c r="F222" s="9">
        <f t="shared" si="33"/>
        <v>22</v>
      </c>
      <c r="G222" s="9">
        <f t="shared" si="33"/>
        <v>110.81</v>
      </c>
      <c r="H222" s="9">
        <f t="shared" si="33"/>
        <v>698.62</v>
      </c>
      <c r="I222" s="7"/>
    </row>
    <row r="223" spans="2:9" x14ac:dyDescent="0.25">
      <c r="B223" s="6"/>
      <c r="C223" s="6"/>
      <c r="D223" s="7"/>
      <c r="E223" s="7"/>
      <c r="F223" s="7"/>
      <c r="G223" s="7"/>
      <c r="H223" s="7"/>
      <c r="I223" s="7"/>
    </row>
    <row r="224" spans="2:9" x14ac:dyDescent="0.25">
      <c r="B224" s="21" t="s">
        <v>40</v>
      </c>
      <c r="C224" s="22"/>
      <c r="D224" s="7"/>
      <c r="E224" s="9">
        <f>E199+E202+E211+E215+E222</f>
        <v>104.50999999999999</v>
      </c>
      <c r="F224" s="9">
        <f t="shared" ref="F224:H224" si="34">F199+F202+F211+F215+F222</f>
        <v>95.99</v>
      </c>
      <c r="G224" s="9">
        <f t="shared" si="34"/>
        <v>430.27000000000004</v>
      </c>
      <c r="H224" s="9">
        <f t="shared" si="34"/>
        <v>2913.3999999999996</v>
      </c>
      <c r="I224" s="7"/>
    </row>
    <row r="227" spans="2:9" x14ac:dyDescent="0.25">
      <c r="B227" s="28" t="s">
        <v>41</v>
      </c>
      <c r="C227" s="28"/>
      <c r="D227" s="28"/>
      <c r="E227" s="28"/>
      <c r="F227" s="28"/>
      <c r="G227" s="28"/>
      <c r="H227" s="28"/>
      <c r="I227" s="28"/>
    </row>
    <row r="228" spans="2:9" x14ac:dyDescent="0.25">
      <c r="B228" s="29"/>
      <c r="C228" s="31" t="s">
        <v>2</v>
      </c>
      <c r="D228" s="33" t="s">
        <v>3</v>
      </c>
      <c r="E228" s="23" t="s">
        <v>4</v>
      </c>
      <c r="F228" s="35"/>
      <c r="G228" s="24"/>
      <c r="H228" s="33" t="s">
        <v>5</v>
      </c>
      <c r="I228" s="33" t="s">
        <v>6</v>
      </c>
    </row>
    <row r="229" spans="2:9" x14ac:dyDescent="0.25">
      <c r="B229" s="30"/>
      <c r="C229" s="32"/>
      <c r="D229" s="34"/>
      <c r="E229" s="5" t="s">
        <v>7</v>
      </c>
      <c r="F229" s="5" t="s">
        <v>8</v>
      </c>
      <c r="G229" s="5" t="s">
        <v>9</v>
      </c>
      <c r="H229" s="34"/>
      <c r="I229" s="34"/>
    </row>
    <row r="230" spans="2:9" x14ac:dyDescent="0.25">
      <c r="B230" s="21" t="s">
        <v>109</v>
      </c>
      <c r="C230" s="25"/>
      <c r="D230" s="25"/>
      <c r="E230" s="25"/>
      <c r="F230" s="25"/>
      <c r="G230" s="25"/>
      <c r="H230" s="25"/>
      <c r="I230" s="26"/>
    </row>
    <row r="231" spans="2:9" x14ac:dyDescent="0.25">
      <c r="B231" s="21" t="s">
        <v>11</v>
      </c>
      <c r="C231" s="25"/>
      <c r="D231" s="25"/>
      <c r="E231" s="25"/>
      <c r="F231" s="25"/>
      <c r="G231" s="25"/>
      <c r="H231" s="25"/>
      <c r="I231" s="26"/>
    </row>
    <row r="232" spans="2:9" x14ac:dyDescent="0.25">
      <c r="B232" s="6"/>
      <c r="C232" s="6" t="s">
        <v>110</v>
      </c>
      <c r="D232" s="7">
        <v>200</v>
      </c>
      <c r="E232" s="12">
        <v>6.21</v>
      </c>
      <c r="F232" s="12">
        <v>13.02</v>
      </c>
      <c r="G232" s="12">
        <v>19.600000000000001</v>
      </c>
      <c r="H232" s="12">
        <v>277.97000000000003</v>
      </c>
      <c r="I232" s="12">
        <v>262</v>
      </c>
    </row>
    <row r="233" spans="2:9" x14ac:dyDescent="0.25">
      <c r="B233" s="6"/>
      <c r="C233" s="6" t="s">
        <v>13</v>
      </c>
      <c r="D233" s="7">
        <v>200</v>
      </c>
      <c r="E233" s="7">
        <v>2.2000000000000002</v>
      </c>
      <c r="F233" s="7">
        <v>2</v>
      </c>
      <c r="G233" s="7">
        <v>17.399999999999999</v>
      </c>
      <c r="H233" s="7">
        <v>116</v>
      </c>
      <c r="I233" s="7">
        <v>692</v>
      </c>
    </row>
    <row r="234" spans="2:9" x14ac:dyDescent="0.25">
      <c r="B234" s="6"/>
      <c r="C234" s="6" t="s">
        <v>14</v>
      </c>
      <c r="D234" s="7" t="s">
        <v>15</v>
      </c>
      <c r="E234" s="7">
        <v>3.82</v>
      </c>
      <c r="F234" s="7">
        <v>7.5</v>
      </c>
      <c r="G234" s="7">
        <v>19.5</v>
      </c>
      <c r="H234" s="7">
        <v>161.30000000000001</v>
      </c>
      <c r="I234" s="7">
        <v>1</v>
      </c>
    </row>
    <row r="235" spans="2:9" x14ac:dyDescent="0.25">
      <c r="B235" s="6"/>
      <c r="C235" s="6" t="s">
        <v>60</v>
      </c>
      <c r="D235" s="7">
        <v>100</v>
      </c>
      <c r="E235" s="7">
        <v>0.4</v>
      </c>
      <c r="F235" s="7">
        <v>0.4</v>
      </c>
      <c r="G235" s="7">
        <v>9.8000000000000007</v>
      </c>
      <c r="H235" s="7">
        <v>47</v>
      </c>
      <c r="I235" s="7">
        <v>847</v>
      </c>
    </row>
    <row r="236" spans="2:9" x14ac:dyDescent="0.25">
      <c r="B236" s="21" t="s">
        <v>18</v>
      </c>
      <c r="C236" s="22"/>
      <c r="D236" s="9">
        <v>550</v>
      </c>
      <c r="E236" s="9">
        <f>SUM(E232:E235)</f>
        <v>12.63</v>
      </c>
      <c r="F236" s="9">
        <f>SUM(F232:F235)</f>
        <v>22.919999999999998</v>
      </c>
      <c r="G236" s="9">
        <f>SUM(G232:G235)</f>
        <v>66.3</v>
      </c>
      <c r="H236" s="9">
        <f>SUM(H232:H235)</f>
        <v>602.27</v>
      </c>
      <c r="I236" s="7"/>
    </row>
    <row r="237" spans="2:9" x14ac:dyDescent="0.25">
      <c r="B237" s="21" t="s">
        <v>19</v>
      </c>
      <c r="C237" s="27"/>
      <c r="D237" s="27"/>
      <c r="E237" s="27"/>
      <c r="F237" s="27"/>
      <c r="G237" s="27"/>
      <c r="H237" s="27"/>
      <c r="I237" s="22"/>
    </row>
    <row r="238" spans="2:9" x14ac:dyDescent="0.25">
      <c r="B238" s="10"/>
      <c r="C238" s="11" t="s">
        <v>46</v>
      </c>
      <c r="D238" s="7">
        <v>200</v>
      </c>
      <c r="E238" s="7">
        <v>5.8</v>
      </c>
      <c r="F238" s="7">
        <v>5</v>
      </c>
      <c r="G238" s="7">
        <v>8.4</v>
      </c>
      <c r="H238" s="7">
        <v>108</v>
      </c>
      <c r="I238" s="7">
        <v>966</v>
      </c>
    </row>
    <row r="239" spans="2:9" x14ac:dyDescent="0.25">
      <c r="B239" s="21" t="s">
        <v>21</v>
      </c>
      <c r="C239" s="22"/>
      <c r="D239" s="9">
        <f>D238</f>
        <v>200</v>
      </c>
      <c r="E239" s="9">
        <f t="shared" ref="E239:H239" si="35">E238</f>
        <v>5.8</v>
      </c>
      <c r="F239" s="9">
        <f t="shared" si="35"/>
        <v>5</v>
      </c>
      <c r="G239" s="9">
        <f t="shared" si="35"/>
        <v>8.4</v>
      </c>
      <c r="H239" s="9">
        <f t="shared" si="35"/>
        <v>108</v>
      </c>
      <c r="I239" s="7"/>
    </row>
    <row r="240" spans="2:9" x14ac:dyDescent="0.25">
      <c r="B240" s="21" t="s">
        <v>22</v>
      </c>
      <c r="C240" s="27"/>
      <c r="D240" s="27"/>
      <c r="E240" s="27"/>
      <c r="F240" s="27"/>
      <c r="G240" s="27"/>
      <c r="H240" s="27"/>
      <c r="I240" s="22"/>
    </row>
    <row r="241" spans="2:9" x14ac:dyDescent="0.25">
      <c r="B241" s="6"/>
      <c r="C241" s="6" t="s">
        <v>111</v>
      </c>
      <c r="D241" s="7">
        <v>100</v>
      </c>
      <c r="E241" s="7">
        <v>2.35</v>
      </c>
      <c r="F241" s="7">
        <v>4.5999999999999996</v>
      </c>
      <c r="G241" s="7">
        <v>12.33</v>
      </c>
      <c r="H241" s="7">
        <v>100.1</v>
      </c>
      <c r="I241" s="7">
        <v>126</v>
      </c>
    </row>
    <row r="242" spans="2:9" x14ac:dyDescent="0.25">
      <c r="B242" s="6"/>
      <c r="C242" s="6" t="s">
        <v>112</v>
      </c>
      <c r="D242" s="7">
        <v>250</v>
      </c>
      <c r="E242" s="7">
        <v>6.7</v>
      </c>
      <c r="F242" s="7">
        <v>6.95</v>
      </c>
      <c r="G242" s="7">
        <v>16.5</v>
      </c>
      <c r="H242" s="7">
        <v>150.4</v>
      </c>
      <c r="I242" s="7">
        <v>76</v>
      </c>
    </row>
    <row r="243" spans="2:9" x14ac:dyDescent="0.25">
      <c r="B243" s="6"/>
      <c r="C243" s="6" t="s">
        <v>81</v>
      </c>
      <c r="D243" s="7">
        <v>180</v>
      </c>
      <c r="E243" s="7">
        <v>6.9</v>
      </c>
      <c r="F243" s="7">
        <v>7.77</v>
      </c>
      <c r="G243" s="7">
        <v>41</v>
      </c>
      <c r="H243" s="7">
        <v>145</v>
      </c>
      <c r="I243" s="7">
        <v>336</v>
      </c>
    </row>
    <row r="244" spans="2:9" x14ac:dyDescent="0.25">
      <c r="B244" s="6"/>
      <c r="C244" s="6" t="s">
        <v>113</v>
      </c>
      <c r="D244" s="7">
        <v>100</v>
      </c>
      <c r="E244" s="7">
        <v>15.55</v>
      </c>
      <c r="F244" s="7">
        <v>11.55</v>
      </c>
      <c r="G244" s="7">
        <v>15.7</v>
      </c>
      <c r="H244" s="7">
        <v>183</v>
      </c>
      <c r="I244" s="7">
        <v>608</v>
      </c>
    </row>
    <row r="245" spans="2:9" x14ac:dyDescent="0.25">
      <c r="B245" s="6"/>
      <c r="C245" s="6" t="s">
        <v>51</v>
      </c>
      <c r="D245" s="7">
        <v>200</v>
      </c>
      <c r="E245" s="7">
        <v>0.04</v>
      </c>
      <c r="F245" s="7">
        <v>0</v>
      </c>
      <c r="G245" s="7">
        <v>20.6</v>
      </c>
      <c r="H245" s="7">
        <v>94.2</v>
      </c>
      <c r="I245" s="7">
        <v>868</v>
      </c>
    </row>
    <row r="246" spans="2:9" x14ac:dyDescent="0.25">
      <c r="B246" s="6"/>
      <c r="C246" s="6" t="s">
        <v>27</v>
      </c>
      <c r="D246" s="7">
        <v>80</v>
      </c>
      <c r="E246" s="7">
        <v>6.08</v>
      </c>
      <c r="F246" s="7">
        <v>0.5</v>
      </c>
      <c r="G246" s="7">
        <v>40.1</v>
      </c>
      <c r="H246" s="7">
        <v>189.4</v>
      </c>
      <c r="I246" s="7">
        <v>701</v>
      </c>
    </row>
    <row r="247" spans="2:9" x14ac:dyDescent="0.25">
      <c r="B247" s="6"/>
      <c r="C247" s="6" t="s">
        <v>28</v>
      </c>
      <c r="D247" s="7">
        <v>60</v>
      </c>
      <c r="E247" s="7">
        <v>3.51</v>
      </c>
      <c r="F247" s="7">
        <v>0.56999999999999995</v>
      </c>
      <c r="G247" s="7">
        <v>26.6</v>
      </c>
      <c r="H247" s="7">
        <v>113.4</v>
      </c>
      <c r="I247" s="7">
        <v>1</v>
      </c>
    </row>
    <row r="248" spans="2:9" x14ac:dyDescent="0.25">
      <c r="B248" s="21" t="s">
        <v>29</v>
      </c>
      <c r="C248" s="22"/>
      <c r="D248" s="9">
        <f>SUM(D241:D247)</f>
        <v>970</v>
      </c>
      <c r="E248" s="9">
        <f t="shared" ref="E248:H248" si="36">SUM(E241:E247)</f>
        <v>41.129999999999995</v>
      </c>
      <c r="F248" s="9">
        <f t="shared" si="36"/>
        <v>31.94</v>
      </c>
      <c r="G248" s="9">
        <f t="shared" si="36"/>
        <v>172.82999999999998</v>
      </c>
      <c r="H248" s="9">
        <f t="shared" si="36"/>
        <v>975.5</v>
      </c>
      <c r="I248" s="7"/>
    </row>
    <row r="249" spans="2:9" x14ac:dyDescent="0.25">
      <c r="B249" s="21" t="s">
        <v>30</v>
      </c>
      <c r="C249" s="22"/>
      <c r="D249" s="7"/>
      <c r="E249" s="7"/>
      <c r="F249" s="7"/>
      <c r="G249" s="7"/>
      <c r="H249" s="7"/>
      <c r="I249" s="7"/>
    </row>
    <row r="250" spans="2:9" x14ac:dyDescent="0.25">
      <c r="B250" s="6"/>
      <c r="C250" s="6" t="s">
        <v>114</v>
      </c>
      <c r="D250" s="7">
        <v>50</v>
      </c>
      <c r="E250" s="7">
        <v>3.54</v>
      </c>
      <c r="F250" s="7">
        <v>9.3000000000000007</v>
      </c>
      <c r="G250" s="7">
        <v>27.87</v>
      </c>
      <c r="H250" s="7">
        <v>185</v>
      </c>
      <c r="I250" s="7">
        <v>460</v>
      </c>
    </row>
    <row r="251" spans="2:9" x14ac:dyDescent="0.25">
      <c r="B251" s="6"/>
      <c r="C251" s="6" t="s">
        <v>79</v>
      </c>
      <c r="D251" s="7">
        <v>200</v>
      </c>
      <c r="E251" s="7">
        <v>0.1</v>
      </c>
      <c r="F251" s="7">
        <v>0</v>
      </c>
      <c r="G251" s="7">
        <v>9.98</v>
      </c>
      <c r="H251" s="7">
        <v>37.4</v>
      </c>
      <c r="I251" s="7">
        <v>948</v>
      </c>
    </row>
    <row r="252" spans="2:9" x14ac:dyDescent="0.25">
      <c r="B252" s="21" t="s">
        <v>34</v>
      </c>
      <c r="C252" s="22"/>
      <c r="D252" s="9">
        <v>250</v>
      </c>
      <c r="E252" s="9">
        <f>E250+E251</f>
        <v>3.64</v>
      </c>
      <c r="F252" s="9">
        <f t="shared" ref="F252:H252" si="37">F250+F251</f>
        <v>9.3000000000000007</v>
      </c>
      <c r="G252" s="9">
        <f t="shared" si="37"/>
        <v>37.85</v>
      </c>
      <c r="H252" s="9">
        <f t="shared" si="37"/>
        <v>222.4</v>
      </c>
      <c r="I252" s="7"/>
    </row>
    <row r="253" spans="2:9" x14ac:dyDescent="0.25">
      <c r="B253" s="21" t="s">
        <v>35</v>
      </c>
      <c r="C253" s="22"/>
      <c r="D253" s="7"/>
      <c r="E253" s="7"/>
      <c r="F253" s="7"/>
      <c r="G253" s="7"/>
      <c r="H253" s="7"/>
      <c r="I253" s="7"/>
    </row>
    <row r="254" spans="2:9" x14ac:dyDescent="0.25">
      <c r="B254" s="6"/>
      <c r="C254" s="6" t="s">
        <v>115</v>
      </c>
      <c r="D254" s="7">
        <v>100</v>
      </c>
      <c r="E254" s="7">
        <v>16.899999999999999</v>
      </c>
      <c r="F254" s="7">
        <v>0.65</v>
      </c>
      <c r="G254" s="7">
        <v>0.31</v>
      </c>
      <c r="H254" s="7">
        <v>143.86000000000001</v>
      </c>
      <c r="I254" s="7">
        <v>245</v>
      </c>
    </row>
    <row r="255" spans="2:9" x14ac:dyDescent="0.25">
      <c r="B255" s="6"/>
      <c r="C255" s="6" t="s">
        <v>64</v>
      </c>
      <c r="D255" s="7">
        <v>180</v>
      </c>
      <c r="E255" s="7">
        <v>4.4400000000000004</v>
      </c>
      <c r="F255" s="7">
        <v>7.38</v>
      </c>
      <c r="G255" s="7">
        <v>46.26</v>
      </c>
      <c r="H255" s="7">
        <v>273.60000000000002</v>
      </c>
      <c r="I255" s="7">
        <v>511</v>
      </c>
    </row>
    <row r="256" spans="2:9" x14ac:dyDescent="0.25">
      <c r="B256" s="6"/>
      <c r="C256" s="6" t="s">
        <v>38</v>
      </c>
      <c r="D256" s="7">
        <v>200</v>
      </c>
      <c r="E256" s="7">
        <v>0.2</v>
      </c>
      <c r="F256" s="7">
        <v>0</v>
      </c>
      <c r="G256" s="7">
        <v>14</v>
      </c>
      <c r="H256" s="7">
        <v>28</v>
      </c>
      <c r="I256" s="7">
        <v>943</v>
      </c>
    </row>
    <row r="257" spans="2:9" x14ac:dyDescent="0.25">
      <c r="B257" s="6"/>
      <c r="C257" s="6" t="s">
        <v>27</v>
      </c>
      <c r="D257" s="7">
        <v>80</v>
      </c>
      <c r="E257" s="7">
        <v>6.08</v>
      </c>
      <c r="F257" s="7">
        <v>0.5</v>
      </c>
      <c r="G257" s="7">
        <v>40.1</v>
      </c>
      <c r="H257" s="7">
        <v>189.4</v>
      </c>
      <c r="I257" s="7">
        <v>701</v>
      </c>
    </row>
    <row r="258" spans="2:9" x14ac:dyDescent="0.25">
      <c r="B258" s="6"/>
      <c r="C258" s="6" t="s">
        <v>28</v>
      </c>
      <c r="D258" s="7">
        <v>60</v>
      </c>
      <c r="E258" s="7">
        <v>3.51</v>
      </c>
      <c r="F258" s="7">
        <v>0.56999999999999995</v>
      </c>
      <c r="G258" s="7">
        <v>26.6</v>
      </c>
      <c r="H258" s="7">
        <v>113.4</v>
      </c>
      <c r="I258" s="7">
        <v>1</v>
      </c>
    </row>
    <row r="259" spans="2:9" x14ac:dyDescent="0.25">
      <c r="B259" s="21" t="s">
        <v>39</v>
      </c>
      <c r="C259" s="22"/>
      <c r="D259" s="9">
        <f>SUM(D254:D258)</f>
        <v>620</v>
      </c>
      <c r="E259" s="9">
        <f t="shared" ref="E259:H259" si="38">SUM(E254:E258)</f>
        <v>31.129999999999995</v>
      </c>
      <c r="F259" s="9">
        <f t="shared" si="38"/>
        <v>9.1</v>
      </c>
      <c r="G259" s="9">
        <f t="shared" si="38"/>
        <v>127.27000000000001</v>
      </c>
      <c r="H259" s="9">
        <f t="shared" si="38"/>
        <v>748.26</v>
      </c>
      <c r="I259" s="7"/>
    </row>
    <row r="260" spans="2:9" x14ac:dyDescent="0.25">
      <c r="B260" s="6"/>
      <c r="C260" s="6"/>
      <c r="D260" s="7"/>
      <c r="E260" s="7"/>
      <c r="F260" s="7"/>
      <c r="G260" s="7"/>
      <c r="H260" s="7"/>
      <c r="I260" s="7"/>
    </row>
    <row r="261" spans="2:9" x14ac:dyDescent="0.25">
      <c r="B261" s="21" t="s">
        <v>40</v>
      </c>
      <c r="C261" s="22"/>
      <c r="D261" s="7"/>
      <c r="E261" s="9">
        <f>E236+E239+E248+E252+E259</f>
        <v>94.329999999999984</v>
      </c>
      <c r="F261" s="9">
        <f t="shared" ref="F261:H261" si="39">F236+F239+F248+F252+F259</f>
        <v>78.259999999999991</v>
      </c>
      <c r="G261" s="9">
        <f t="shared" si="39"/>
        <v>412.65</v>
      </c>
      <c r="H261" s="9">
        <f t="shared" si="39"/>
        <v>2656.4300000000003</v>
      </c>
      <c r="I261" s="7"/>
    </row>
    <row r="262" spans="2:9" x14ac:dyDescent="0.25">
      <c r="B262" s="36"/>
      <c r="C262" s="37"/>
      <c r="D262" s="37"/>
      <c r="E262" s="37"/>
      <c r="F262" s="37"/>
      <c r="G262" s="37"/>
      <c r="H262" s="37"/>
      <c r="I262" s="38"/>
    </row>
    <row r="263" spans="2:9" x14ac:dyDescent="0.25">
      <c r="B263" s="21" t="s">
        <v>116</v>
      </c>
      <c r="C263" s="22"/>
      <c r="D263" s="7"/>
      <c r="E263" s="9">
        <f>E38+E75+E111+E149+E186+E224+E261</f>
        <v>662.56</v>
      </c>
      <c r="F263" s="9">
        <f>F38+F75+F111+F149+F186+F224+F261</f>
        <v>643.28</v>
      </c>
      <c r="G263" s="9">
        <f>G38+G75+G111+G149+G186+G224+G261</f>
        <v>2869.57</v>
      </c>
      <c r="H263" s="9">
        <f>H38+H75+H111+H149+H186+H224+H261</f>
        <v>19356.650000000001</v>
      </c>
      <c r="I263" s="7"/>
    </row>
    <row r="264" spans="2:9" x14ac:dyDescent="0.25">
      <c r="B264" s="21"/>
      <c r="C264" s="22"/>
      <c r="D264" s="7"/>
      <c r="E264" s="16">
        <f>E263/7</f>
        <v>94.651428571428568</v>
      </c>
      <c r="F264" s="16">
        <f t="shared" ref="F264:H264" si="40">F263/7</f>
        <v>91.897142857142853</v>
      </c>
      <c r="G264" s="16">
        <f t="shared" si="40"/>
        <v>409.93857142857144</v>
      </c>
      <c r="H264" s="16">
        <f t="shared" si="40"/>
        <v>2765.2357142857145</v>
      </c>
      <c r="I264" s="7"/>
    </row>
    <row r="267" spans="2:9" x14ac:dyDescent="0.25">
      <c r="B267" s="28" t="s">
        <v>41</v>
      </c>
      <c r="C267" s="28"/>
      <c r="D267" s="28"/>
      <c r="E267" s="28"/>
      <c r="F267" s="28"/>
      <c r="G267" s="28"/>
      <c r="H267" s="28"/>
      <c r="I267" s="28"/>
    </row>
    <row r="268" spans="2:9" x14ac:dyDescent="0.25">
      <c r="B268" s="29"/>
      <c r="C268" s="31" t="s">
        <v>2</v>
      </c>
      <c r="D268" s="33" t="s">
        <v>3</v>
      </c>
      <c r="E268" s="23" t="s">
        <v>4</v>
      </c>
      <c r="F268" s="35"/>
      <c r="G268" s="24"/>
      <c r="H268" s="33" t="s">
        <v>5</v>
      </c>
      <c r="I268" s="33" t="s">
        <v>6</v>
      </c>
    </row>
    <row r="269" spans="2:9" x14ac:dyDescent="0.25">
      <c r="B269" s="30"/>
      <c r="C269" s="32"/>
      <c r="D269" s="34"/>
      <c r="E269" s="5" t="s">
        <v>7</v>
      </c>
      <c r="F269" s="5" t="s">
        <v>8</v>
      </c>
      <c r="G269" s="5" t="s">
        <v>9</v>
      </c>
      <c r="H269" s="34"/>
      <c r="I269" s="34"/>
    </row>
    <row r="270" spans="2:9" x14ac:dyDescent="0.25">
      <c r="B270" s="21" t="s">
        <v>117</v>
      </c>
      <c r="C270" s="25"/>
      <c r="D270" s="25"/>
      <c r="E270" s="25"/>
      <c r="F270" s="25"/>
      <c r="G270" s="25"/>
      <c r="H270" s="25"/>
      <c r="I270" s="26"/>
    </row>
    <row r="271" spans="2:9" x14ac:dyDescent="0.25">
      <c r="B271" s="21" t="s">
        <v>11</v>
      </c>
      <c r="C271" s="25"/>
      <c r="D271" s="25"/>
      <c r="E271" s="25"/>
      <c r="F271" s="25"/>
      <c r="G271" s="25"/>
      <c r="H271" s="25"/>
      <c r="I271" s="26"/>
    </row>
    <row r="272" spans="2:9" x14ac:dyDescent="0.25">
      <c r="B272" s="6"/>
      <c r="C272" s="6" t="s">
        <v>43</v>
      </c>
      <c r="D272" s="7">
        <v>200</v>
      </c>
      <c r="E272" s="7">
        <v>9.5</v>
      </c>
      <c r="F272" s="7">
        <v>9.6</v>
      </c>
      <c r="G272" s="7">
        <v>26.2</v>
      </c>
      <c r="H272" s="7">
        <v>292.10000000000002</v>
      </c>
      <c r="I272" s="7">
        <v>126</v>
      </c>
    </row>
    <row r="273" spans="2:9" x14ac:dyDescent="0.25">
      <c r="B273" s="6"/>
      <c r="C273" s="6" t="s">
        <v>95</v>
      </c>
      <c r="D273" s="7">
        <v>200</v>
      </c>
      <c r="E273" s="7">
        <v>0.1</v>
      </c>
      <c r="F273" s="7">
        <v>0</v>
      </c>
      <c r="G273" s="7">
        <v>13.8</v>
      </c>
      <c r="H273" s="7">
        <v>54</v>
      </c>
      <c r="I273" s="7">
        <v>196</v>
      </c>
    </row>
    <row r="274" spans="2:9" x14ac:dyDescent="0.25">
      <c r="B274" s="6"/>
      <c r="C274" s="6" t="s">
        <v>59</v>
      </c>
      <c r="D274" s="13">
        <v>43981</v>
      </c>
      <c r="E274" s="7">
        <v>2.4</v>
      </c>
      <c r="F274" s="7">
        <v>3.8</v>
      </c>
      <c r="G274" s="7">
        <v>24.7</v>
      </c>
      <c r="H274" s="7">
        <v>155.6</v>
      </c>
      <c r="I274" s="7">
        <v>2</v>
      </c>
    </row>
    <row r="275" spans="2:9" x14ac:dyDescent="0.25">
      <c r="B275" s="6"/>
      <c r="C275" s="6" t="s">
        <v>74</v>
      </c>
      <c r="D275" s="7">
        <v>100</v>
      </c>
      <c r="E275" s="7">
        <v>0.4</v>
      </c>
      <c r="F275" s="7">
        <v>0.3</v>
      </c>
      <c r="G275" s="7">
        <v>10.3</v>
      </c>
      <c r="H275" s="7">
        <v>47</v>
      </c>
      <c r="I275" s="7">
        <v>615</v>
      </c>
    </row>
    <row r="276" spans="2:9" x14ac:dyDescent="0.25">
      <c r="B276" s="21" t="s">
        <v>18</v>
      </c>
      <c r="C276" s="22"/>
      <c r="D276" s="9">
        <v>550</v>
      </c>
      <c r="E276" s="9">
        <f>SUM(E272:E275)</f>
        <v>12.4</v>
      </c>
      <c r="F276" s="9">
        <f>SUM(F272:F275)</f>
        <v>13.7</v>
      </c>
      <c r="G276" s="9">
        <f>SUM(G272:G275)</f>
        <v>75</v>
      </c>
      <c r="H276" s="9">
        <f>SUM(H272:H275)</f>
        <v>548.70000000000005</v>
      </c>
      <c r="I276" s="7"/>
    </row>
    <row r="277" spans="2:9" x14ac:dyDescent="0.25">
      <c r="B277" s="21" t="s">
        <v>19</v>
      </c>
      <c r="C277" s="27"/>
      <c r="D277" s="27"/>
      <c r="E277" s="27"/>
      <c r="F277" s="27"/>
      <c r="G277" s="27"/>
      <c r="H277" s="27"/>
      <c r="I277" s="22"/>
    </row>
    <row r="278" spans="2:9" x14ac:dyDescent="0.25">
      <c r="B278" s="10"/>
      <c r="C278" s="11" t="s">
        <v>20</v>
      </c>
      <c r="D278" s="7">
        <v>200</v>
      </c>
      <c r="E278" s="7">
        <v>5.8</v>
      </c>
      <c r="F278" s="7">
        <v>6.4</v>
      </c>
      <c r="G278" s="7">
        <v>7.6</v>
      </c>
      <c r="H278" s="7">
        <v>118</v>
      </c>
      <c r="I278" s="7">
        <v>698</v>
      </c>
    </row>
    <row r="279" spans="2:9" x14ac:dyDescent="0.25">
      <c r="B279" s="21" t="s">
        <v>21</v>
      </c>
      <c r="C279" s="22"/>
      <c r="D279" s="9">
        <f>D278</f>
        <v>200</v>
      </c>
      <c r="E279" s="9">
        <f t="shared" ref="E279:H279" si="41">E278</f>
        <v>5.8</v>
      </c>
      <c r="F279" s="9">
        <f t="shared" si="41"/>
        <v>6.4</v>
      </c>
      <c r="G279" s="9">
        <f t="shared" si="41"/>
        <v>7.6</v>
      </c>
      <c r="H279" s="9">
        <f t="shared" si="41"/>
        <v>118</v>
      </c>
      <c r="I279" s="7"/>
    </row>
    <row r="280" spans="2:9" x14ac:dyDescent="0.25">
      <c r="B280" s="21" t="s">
        <v>22</v>
      </c>
      <c r="C280" s="27"/>
      <c r="D280" s="27"/>
      <c r="E280" s="27"/>
      <c r="F280" s="27"/>
      <c r="G280" s="27"/>
      <c r="H280" s="27"/>
      <c r="I280" s="22"/>
    </row>
    <row r="281" spans="2:9" x14ac:dyDescent="0.25">
      <c r="B281" s="6"/>
      <c r="C281" s="6" t="s">
        <v>118</v>
      </c>
      <c r="D281" s="7">
        <v>100</v>
      </c>
      <c r="E281" s="7">
        <v>1.9</v>
      </c>
      <c r="F281" s="7">
        <v>8.9</v>
      </c>
      <c r="G281" s="7">
        <v>7.7</v>
      </c>
      <c r="H281" s="7">
        <v>119</v>
      </c>
      <c r="I281" s="7">
        <v>4</v>
      </c>
    </row>
    <row r="282" spans="2:9" x14ac:dyDescent="0.25">
      <c r="B282" s="6"/>
      <c r="C282" s="6" t="s">
        <v>119</v>
      </c>
      <c r="D282" s="7">
        <v>250</v>
      </c>
      <c r="E282" s="7">
        <v>13.59</v>
      </c>
      <c r="F282" s="7">
        <v>12.72</v>
      </c>
      <c r="G282" s="7">
        <v>4.5999999999999996</v>
      </c>
      <c r="H282" s="7">
        <v>178</v>
      </c>
      <c r="I282" s="7">
        <v>158</v>
      </c>
    </row>
    <row r="283" spans="2:9" x14ac:dyDescent="0.25">
      <c r="B283" s="6"/>
      <c r="C283" s="6" t="s">
        <v>120</v>
      </c>
      <c r="D283" s="7">
        <v>240</v>
      </c>
      <c r="E283" s="7">
        <v>14.56</v>
      </c>
      <c r="F283" s="7">
        <v>11.68</v>
      </c>
      <c r="G283" s="7">
        <v>28.6</v>
      </c>
      <c r="H283" s="7">
        <v>265</v>
      </c>
      <c r="I283" s="7">
        <v>436</v>
      </c>
    </row>
    <row r="284" spans="2:9" x14ac:dyDescent="0.25">
      <c r="B284" s="6"/>
      <c r="C284" s="6" t="s">
        <v>51</v>
      </c>
      <c r="D284" s="7">
        <v>200</v>
      </c>
      <c r="E284" s="7">
        <v>0.04</v>
      </c>
      <c r="F284" s="7">
        <v>0</v>
      </c>
      <c r="G284" s="7">
        <v>20.6</v>
      </c>
      <c r="H284" s="7">
        <v>94.2</v>
      </c>
      <c r="I284" s="7">
        <v>868</v>
      </c>
    </row>
    <row r="285" spans="2:9" x14ac:dyDescent="0.25">
      <c r="B285" s="6"/>
      <c r="C285" s="6" t="s">
        <v>27</v>
      </c>
      <c r="D285" s="7">
        <v>80</v>
      </c>
      <c r="E285" s="7">
        <v>6.08</v>
      </c>
      <c r="F285" s="7">
        <v>0.5</v>
      </c>
      <c r="G285" s="7">
        <v>40.1</v>
      </c>
      <c r="H285" s="7">
        <v>189.4</v>
      </c>
      <c r="I285" s="7">
        <v>701</v>
      </c>
    </row>
    <row r="286" spans="2:9" x14ac:dyDescent="0.25">
      <c r="B286" s="6"/>
      <c r="C286" s="6" t="s">
        <v>28</v>
      </c>
      <c r="D286" s="7">
        <v>60</v>
      </c>
      <c r="E286" s="7">
        <v>3.51</v>
      </c>
      <c r="F286" s="7">
        <v>0.56999999999999995</v>
      </c>
      <c r="G286" s="7">
        <v>26.6</v>
      </c>
      <c r="H286" s="7">
        <v>113.4</v>
      </c>
      <c r="I286" s="7">
        <v>1</v>
      </c>
    </row>
    <row r="287" spans="2:9" x14ac:dyDescent="0.25">
      <c r="B287" s="21" t="s">
        <v>29</v>
      </c>
      <c r="C287" s="22"/>
      <c r="D287" s="9">
        <f>SUM(D281:D286)</f>
        <v>930</v>
      </c>
      <c r="E287" s="9">
        <f t="shared" ref="E287:H287" si="42">SUM(E281:E286)</f>
        <v>39.68</v>
      </c>
      <c r="F287" s="9">
        <f t="shared" si="42"/>
        <v>34.369999999999997</v>
      </c>
      <c r="G287" s="9">
        <f t="shared" si="42"/>
        <v>128.20000000000002</v>
      </c>
      <c r="H287" s="9">
        <f t="shared" si="42"/>
        <v>959</v>
      </c>
      <c r="I287" s="7"/>
    </row>
    <row r="288" spans="2:9" x14ac:dyDescent="0.25">
      <c r="B288" s="21" t="s">
        <v>30</v>
      </c>
      <c r="C288" s="22"/>
      <c r="D288" s="7"/>
      <c r="E288" s="7"/>
      <c r="F288" s="7"/>
      <c r="G288" s="7"/>
      <c r="H288" s="7"/>
      <c r="I288" s="7"/>
    </row>
    <row r="289" spans="2:9" x14ac:dyDescent="0.25">
      <c r="B289" s="6"/>
      <c r="C289" s="6" t="s">
        <v>121</v>
      </c>
      <c r="D289" s="7">
        <v>150</v>
      </c>
      <c r="E289" s="7">
        <v>16.75</v>
      </c>
      <c r="F289" s="7">
        <v>11.12</v>
      </c>
      <c r="G289" s="7">
        <v>43.75</v>
      </c>
      <c r="H289" s="7">
        <v>346.25</v>
      </c>
      <c r="I289" s="7">
        <v>352</v>
      </c>
    </row>
    <row r="290" spans="2:9" x14ac:dyDescent="0.25">
      <c r="B290" s="6"/>
      <c r="C290" s="6" t="s">
        <v>79</v>
      </c>
      <c r="D290" s="7">
        <v>200</v>
      </c>
      <c r="E290" s="7">
        <v>0.1</v>
      </c>
      <c r="F290" s="7">
        <v>0</v>
      </c>
      <c r="G290" s="7">
        <v>9.98</v>
      </c>
      <c r="H290" s="7">
        <v>37.4</v>
      </c>
      <c r="I290" s="7">
        <v>948</v>
      </c>
    </row>
    <row r="291" spans="2:9" x14ac:dyDescent="0.25">
      <c r="B291" s="21" t="s">
        <v>34</v>
      </c>
      <c r="C291" s="22"/>
      <c r="D291" s="9">
        <v>350</v>
      </c>
      <c r="E291" s="9">
        <f>E289+E290</f>
        <v>16.850000000000001</v>
      </c>
      <c r="F291" s="9">
        <f t="shared" ref="F291:H291" si="43">F289+F290</f>
        <v>11.12</v>
      </c>
      <c r="G291" s="9">
        <f t="shared" si="43"/>
        <v>53.730000000000004</v>
      </c>
      <c r="H291" s="9">
        <f t="shared" si="43"/>
        <v>383.65</v>
      </c>
      <c r="I291" s="7"/>
    </row>
    <row r="292" spans="2:9" x14ac:dyDescent="0.25">
      <c r="B292" s="21" t="s">
        <v>35</v>
      </c>
      <c r="C292" s="22"/>
      <c r="D292" s="7"/>
      <c r="E292" s="7"/>
      <c r="F292" s="7"/>
      <c r="G292" s="7"/>
      <c r="H292" s="7"/>
      <c r="I292" s="7"/>
    </row>
    <row r="293" spans="2:9" x14ac:dyDescent="0.25">
      <c r="B293" s="6"/>
      <c r="C293" s="6" t="s">
        <v>122</v>
      </c>
      <c r="D293" s="7">
        <v>100</v>
      </c>
      <c r="E293" s="7">
        <v>10.7</v>
      </c>
      <c r="F293" s="7">
        <v>16.14</v>
      </c>
      <c r="G293" s="7">
        <v>18.62</v>
      </c>
      <c r="H293" s="7">
        <v>278.75</v>
      </c>
      <c r="I293" s="7">
        <v>286</v>
      </c>
    </row>
    <row r="294" spans="2:9" x14ac:dyDescent="0.25">
      <c r="B294" s="6"/>
      <c r="C294" s="6" t="s">
        <v>55</v>
      </c>
      <c r="D294" s="7">
        <v>180</v>
      </c>
      <c r="E294" s="7">
        <v>5.52</v>
      </c>
      <c r="F294" s="7">
        <v>7.55</v>
      </c>
      <c r="G294" s="7">
        <v>25.1</v>
      </c>
      <c r="H294" s="7">
        <v>168</v>
      </c>
      <c r="I294" s="7">
        <v>688</v>
      </c>
    </row>
    <row r="295" spans="2:9" x14ac:dyDescent="0.25">
      <c r="B295" s="6"/>
      <c r="C295" s="6" t="s">
        <v>38</v>
      </c>
      <c r="D295" s="7">
        <v>200</v>
      </c>
      <c r="E295" s="7">
        <v>0.2</v>
      </c>
      <c r="F295" s="7">
        <v>0</v>
      </c>
      <c r="G295" s="7">
        <v>14</v>
      </c>
      <c r="H295" s="7">
        <v>28</v>
      </c>
      <c r="I295" s="7">
        <v>943</v>
      </c>
    </row>
    <row r="296" spans="2:9" x14ac:dyDescent="0.25">
      <c r="B296" s="6"/>
      <c r="C296" s="6" t="s">
        <v>27</v>
      </c>
      <c r="D296" s="7">
        <v>80</v>
      </c>
      <c r="E296" s="7">
        <v>6.08</v>
      </c>
      <c r="F296" s="7">
        <v>0.5</v>
      </c>
      <c r="G296" s="7">
        <v>40.1</v>
      </c>
      <c r="H296" s="7">
        <v>189.4</v>
      </c>
      <c r="I296" s="7">
        <v>701</v>
      </c>
    </row>
    <row r="297" spans="2:9" x14ac:dyDescent="0.25">
      <c r="B297" s="6"/>
      <c r="C297" s="6" t="s">
        <v>28</v>
      </c>
      <c r="D297" s="7">
        <v>60</v>
      </c>
      <c r="E297" s="7">
        <v>3.51</v>
      </c>
      <c r="F297" s="7">
        <v>0.56999999999999995</v>
      </c>
      <c r="G297" s="7">
        <v>26.6</v>
      </c>
      <c r="H297" s="7">
        <v>113.4</v>
      </c>
      <c r="I297" s="7">
        <v>1</v>
      </c>
    </row>
    <row r="298" spans="2:9" x14ac:dyDescent="0.25">
      <c r="B298" s="21" t="s">
        <v>39</v>
      </c>
      <c r="C298" s="22"/>
      <c r="D298" s="9">
        <f>SUM(D293:D297)</f>
        <v>620</v>
      </c>
      <c r="E298" s="9">
        <f t="shared" ref="E298:H298" si="44">SUM(E293:E297)</f>
        <v>26.009999999999998</v>
      </c>
      <c r="F298" s="9">
        <f t="shared" si="44"/>
        <v>24.76</v>
      </c>
      <c r="G298" s="9">
        <f t="shared" si="44"/>
        <v>124.41999999999999</v>
      </c>
      <c r="H298" s="9">
        <f t="shared" si="44"/>
        <v>777.55</v>
      </c>
      <c r="I298" s="7"/>
    </row>
    <row r="299" spans="2:9" x14ac:dyDescent="0.25">
      <c r="B299" s="6"/>
      <c r="C299" s="6"/>
      <c r="D299" s="7"/>
      <c r="E299" s="7"/>
      <c r="F299" s="7"/>
      <c r="G299" s="7"/>
      <c r="H299" s="7"/>
      <c r="I299" s="7"/>
    </row>
    <row r="300" spans="2:9" x14ac:dyDescent="0.25">
      <c r="B300" s="21" t="s">
        <v>40</v>
      </c>
      <c r="C300" s="22"/>
      <c r="D300" s="7"/>
      <c r="E300" s="9">
        <f>E276+E279+E287+E291+E298</f>
        <v>100.73999999999998</v>
      </c>
      <c r="F300" s="9">
        <f>F276+F279+F287+F291+F298</f>
        <v>90.350000000000009</v>
      </c>
      <c r="G300" s="9">
        <f>G276+G279+G287+G291+G298</f>
        <v>388.95000000000005</v>
      </c>
      <c r="H300" s="9">
        <f>H276+H279+H287+H291+H298</f>
        <v>2786.8999999999996</v>
      </c>
      <c r="I300" s="7"/>
    </row>
    <row r="303" spans="2:9" x14ac:dyDescent="0.25">
      <c r="B303" s="28" t="s">
        <v>41</v>
      </c>
      <c r="C303" s="28"/>
      <c r="D303" s="28"/>
      <c r="E303" s="28"/>
      <c r="F303" s="28"/>
      <c r="G303" s="28"/>
      <c r="H303" s="28"/>
      <c r="I303" s="28"/>
    </row>
    <row r="304" spans="2:9" x14ac:dyDescent="0.25">
      <c r="B304" s="29"/>
      <c r="C304" s="31" t="s">
        <v>2</v>
      </c>
      <c r="D304" s="33" t="s">
        <v>3</v>
      </c>
      <c r="E304" s="23" t="s">
        <v>4</v>
      </c>
      <c r="F304" s="35"/>
      <c r="G304" s="24"/>
      <c r="H304" s="33" t="s">
        <v>5</v>
      </c>
      <c r="I304" s="33" t="s">
        <v>6</v>
      </c>
    </row>
    <row r="305" spans="2:9" x14ac:dyDescent="0.25">
      <c r="B305" s="30"/>
      <c r="C305" s="32"/>
      <c r="D305" s="34"/>
      <c r="E305" s="5" t="s">
        <v>7</v>
      </c>
      <c r="F305" s="5" t="s">
        <v>8</v>
      </c>
      <c r="G305" s="5" t="s">
        <v>9</v>
      </c>
      <c r="H305" s="34"/>
      <c r="I305" s="34"/>
    </row>
    <row r="306" spans="2:9" x14ac:dyDescent="0.25">
      <c r="B306" s="21" t="s">
        <v>123</v>
      </c>
      <c r="C306" s="25"/>
      <c r="D306" s="25"/>
      <c r="E306" s="25"/>
      <c r="F306" s="25"/>
      <c r="G306" s="25"/>
      <c r="H306" s="25"/>
      <c r="I306" s="26"/>
    </row>
    <row r="307" spans="2:9" x14ac:dyDescent="0.25">
      <c r="B307" s="21" t="s">
        <v>11</v>
      </c>
      <c r="C307" s="25"/>
      <c r="D307" s="25"/>
      <c r="E307" s="25"/>
      <c r="F307" s="25"/>
      <c r="G307" s="25"/>
      <c r="H307" s="25"/>
      <c r="I307" s="26"/>
    </row>
    <row r="308" spans="2:9" x14ac:dyDescent="0.25">
      <c r="B308" s="6"/>
      <c r="C308" s="6" t="s">
        <v>124</v>
      </c>
      <c r="D308" s="7">
        <v>200</v>
      </c>
      <c r="E308" s="7">
        <v>6.2</v>
      </c>
      <c r="F308" s="7">
        <v>6.1</v>
      </c>
      <c r="G308" s="7">
        <v>19.7</v>
      </c>
      <c r="H308" s="7">
        <v>158.63999999999999</v>
      </c>
      <c r="I308" s="7">
        <v>390</v>
      </c>
    </row>
    <row r="309" spans="2:9" x14ac:dyDescent="0.25">
      <c r="B309" s="6"/>
      <c r="C309" s="6" t="s">
        <v>44</v>
      </c>
      <c r="D309" s="7">
        <v>200</v>
      </c>
      <c r="E309" s="7">
        <v>3.52</v>
      </c>
      <c r="F309" s="7">
        <v>6.69</v>
      </c>
      <c r="G309" s="7">
        <v>25.4</v>
      </c>
      <c r="H309" s="7">
        <v>145.19999999999999</v>
      </c>
      <c r="I309" s="7">
        <v>959</v>
      </c>
    </row>
    <row r="310" spans="2:9" x14ac:dyDescent="0.25">
      <c r="B310" s="6"/>
      <c r="C310" s="6" t="s">
        <v>14</v>
      </c>
      <c r="D310" s="7" t="s">
        <v>15</v>
      </c>
      <c r="E310" s="7">
        <v>3.82</v>
      </c>
      <c r="F310" s="7">
        <v>7.5</v>
      </c>
      <c r="G310" s="7">
        <v>19.5</v>
      </c>
      <c r="H310" s="7">
        <v>161.30000000000001</v>
      </c>
      <c r="I310" s="7">
        <v>1</v>
      </c>
    </row>
    <row r="311" spans="2:9" x14ac:dyDescent="0.25">
      <c r="B311" s="6"/>
      <c r="C311" s="6" t="s">
        <v>125</v>
      </c>
      <c r="D311" s="7">
        <v>100</v>
      </c>
      <c r="E311" s="7">
        <v>0.9</v>
      </c>
      <c r="F311" s="7">
        <v>0.2</v>
      </c>
      <c r="G311" s="7">
        <v>8.1</v>
      </c>
      <c r="H311" s="7">
        <v>43</v>
      </c>
      <c r="I311" s="7">
        <v>615</v>
      </c>
    </row>
    <row r="312" spans="2:9" x14ac:dyDescent="0.25">
      <c r="B312" s="21" t="s">
        <v>18</v>
      </c>
      <c r="C312" s="22"/>
      <c r="D312" s="9">
        <v>550</v>
      </c>
      <c r="E312" s="9">
        <f>SUM(E308:E311)</f>
        <v>14.440000000000001</v>
      </c>
      <c r="F312" s="9">
        <f>SUM(F308:F311)</f>
        <v>20.49</v>
      </c>
      <c r="G312" s="9">
        <f>SUM(G308:G311)</f>
        <v>72.699999999999989</v>
      </c>
      <c r="H312" s="9">
        <f>SUM(H308:H311)</f>
        <v>508.14</v>
      </c>
      <c r="I312" s="7"/>
    </row>
    <row r="313" spans="2:9" x14ac:dyDescent="0.25">
      <c r="B313" s="21" t="s">
        <v>19</v>
      </c>
      <c r="C313" s="27"/>
      <c r="D313" s="27"/>
      <c r="E313" s="27"/>
      <c r="F313" s="27"/>
      <c r="G313" s="27"/>
      <c r="H313" s="27"/>
      <c r="I313" s="22"/>
    </row>
    <row r="314" spans="2:9" x14ac:dyDescent="0.25">
      <c r="B314" s="10"/>
      <c r="C314" s="11" t="s">
        <v>61</v>
      </c>
      <c r="D314" s="7">
        <v>200</v>
      </c>
      <c r="E314" s="7">
        <v>5.8</v>
      </c>
      <c r="F314" s="7">
        <v>5</v>
      </c>
      <c r="G314" s="7">
        <v>8</v>
      </c>
      <c r="H314" s="7">
        <v>106</v>
      </c>
      <c r="I314" s="7">
        <v>966</v>
      </c>
    </row>
    <row r="315" spans="2:9" x14ac:dyDescent="0.25">
      <c r="B315" s="21" t="s">
        <v>21</v>
      </c>
      <c r="C315" s="22"/>
      <c r="D315" s="9">
        <f>D314</f>
        <v>200</v>
      </c>
      <c r="E315" s="9">
        <f t="shared" ref="E315:H315" si="45">E314</f>
        <v>5.8</v>
      </c>
      <c r="F315" s="9">
        <f t="shared" si="45"/>
        <v>5</v>
      </c>
      <c r="G315" s="9">
        <f t="shared" si="45"/>
        <v>8</v>
      </c>
      <c r="H315" s="9">
        <f t="shared" si="45"/>
        <v>106</v>
      </c>
      <c r="I315" s="7"/>
    </row>
    <row r="316" spans="2:9" x14ac:dyDescent="0.25">
      <c r="B316" s="21" t="s">
        <v>22</v>
      </c>
      <c r="C316" s="27"/>
      <c r="D316" s="27"/>
      <c r="E316" s="27"/>
      <c r="F316" s="27"/>
      <c r="G316" s="27"/>
      <c r="H316" s="27"/>
      <c r="I316" s="22"/>
    </row>
    <row r="317" spans="2:9" x14ac:dyDescent="0.25">
      <c r="B317" s="6"/>
      <c r="C317" s="6" t="s">
        <v>126</v>
      </c>
      <c r="D317" s="7">
        <v>100</v>
      </c>
      <c r="E317" s="7">
        <v>4.1399999999999997</v>
      </c>
      <c r="F317" s="7">
        <v>7.61</v>
      </c>
      <c r="G317" s="7">
        <v>10.9</v>
      </c>
      <c r="H317" s="7">
        <v>160.78</v>
      </c>
      <c r="I317" s="7">
        <v>49</v>
      </c>
    </row>
    <row r="318" spans="2:9" x14ac:dyDescent="0.25">
      <c r="B318" s="6"/>
      <c r="C318" s="6" t="s">
        <v>127</v>
      </c>
      <c r="D318" s="7">
        <v>250</v>
      </c>
      <c r="E318" s="7">
        <v>7.8</v>
      </c>
      <c r="F318" s="7">
        <v>8.9</v>
      </c>
      <c r="G318" s="7">
        <v>12.8</v>
      </c>
      <c r="H318" s="7">
        <v>166</v>
      </c>
      <c r="I318" s="7">
        <v>175</v>
      </c>
    </row>
    <row r="319" spans="2:9" x14ac:dyDescent="0.25">
      <c r="B319" s="6"/>
      <c r="C319" s="6" t="s">
        <v>128</v>
      </c>
      <c r="D319" s="7">
        <v>250</v>
      </c>
      <c r="E319" s="7">
        <v>15.75</v>
      </c>
      <c r="F319" s="7">
        <v>17.12</v>
      </c>
      <c r="G319" s="7">
        <v>47</v>
      </c>
      <c r="H319" s="7">
        <v>408.75</v>
      </c>
      <c r="I319" s="7">
        <v>91</v>
      </c>
    </row>
    <row r="320" spans="2:9" x14ac:dyDescent="0.25">
      <c r="B320" s="6"/>
      <c r="C320" s="6" t="s">
        <v>66</v>
      </c>
      <c r="D320" s="7">
        <v>200</v>
      </c>
      <c r="E320" s="7">
        <v>0.2</v>
      </c>
      <c r="F320" s="7">
        <v>0.2</v>
      </c>
      <c r="G320" s="7">
        <v>22.3</v>
      </c>
      <c r="H320" s="7">
        <v>110</v>
      </c>
      <c r="I320" s="7">
        <v>859</v>
      </c>
    </row>
    <row r="321" spans="2:9" x14ac:dyDescent="0.25">
      <c r="B321" s="6"/>
      <c r="C321" s="6" t="s">
        <v>27</v>
      </c>
      <c r="D321" s="7">
        <v>80</v>
      </c>
      <c r="E321" s="7">
        <v>6.08</v>
      </c>
      <c r="F321" s="7">
        <v>0.5</v>
      </c>
      <c r="G321" s="7">
        <v>40.1</v>
      </c>
      <c r="H321" s="7">
        <v>189.4</v>
      </c>
      <c r="I321" s="7">
        <v>701</v>
      </c>
    </row>
    <row r="322" spans="2:9" x14ac:dyDescent="0.25">
      <c r="B322" s="6"/>
      <c r="C322" s="6" t="s">
        <v>28</v>
      </c>
      <c r="D322" s="7">
        <v>60</v>
      </c>
      <c r="E322" s="7">
        <v>3.51</v>
      </c>
      <c r="F322" s="7">
        <v>0.56999999999999995</v>
      </c>
      <c r="G322" s="7">
        <v>26.6</v>
      </c>
      <c r="H322" s="7">
        <v>113.4</v>
      </c>
      <c r="I322" s="7">
        <v>1</v>
      </c>
    </row>
    <row r="323" spans="2:9" x14ac:dyDescent="0.25">
      <c r="B323" s="21" t="s">
        <v>29</v>
      </c>
      <c r="C323" s="22"/>
      <c r="D323" s="9">
        <f>D317+D318+D319+D320+D321+D322</f>
        <v>940</v>
      </c>
      <c r="E323" s="9">
        <f t="shared" ref="E323" si="46">SUM(E317:E322)</f>
        <v>37.479999999999997</v>
      </c>
      <c r="F323" s="9">
        <f t="shared" ref="F323:H323" si="47">SUM(F317:F322)</f>
        <v>34.900000000000006</v>
      </c>
      <c r="G323" s="9">
        <f t="shared" si="47"/>
        <v>159.69999999999999</v>
      </c>
      <c r="H323" s="9">
        <f t="shared" si="47"/>
        <v>1148.3300000000002</v>
      </c>
      <c r="I323" s="7"/>
    </row>
    <row r="324" spans="2:9" x14ac:dyDescent="0.25">
      <c r="B324" s="21" t="s">
        <v>30</v>
      </c>
      <c r="C324" s="22"/>
      <c r="D324" s="7"/>
      <c r="E324" s="7"/>
      <c r="F324" s="7"/>
      <c r="G324" s="7"/>
      <c r="H324" s="7"/>
      <c r="I324" s="7"/>
    </row>
    <row r="325" spans="2:9" x14ac:dyDescent="0.25">
      <c r="B325" s="6"/>
      <c r="C325" s="6" t="s">
        <v>129</v>
      </c>
      <c r="D325" s="7" t="s">
        <v>130</v>
      </c>
      <c r="E325" s="7">
        <v>4.8550000000000004</v>
      </c>
      <c r="F325" s="7">
        <v>11.8</v>
      </c>
      <c r="G325" s="7">
        <v>43.4</v>
      </c>
      <c r="H325" s="7">
        <v>265</v>
      </c>
      <c r="I325" s="7">
        <v>449</v>
      </c>
    </row>
    <row r="326" spans="2:9" x14ac:dyDescent="0.25">
      <c r="B326" s="6"/>
      <c r="C326" s="6" t="s">
        <v>38</v>
      </c>
      <c r="D326" s="7">
        <v>200</v>
      </c>
      <c r="E326" s="7">
        <v>0.2</v>
      </c>
      <c r="F326" s="7">
        <v>0</v>
      </c>
      <c r="G326" s="7">
        <v>14</v>
      </c>
      <c r="H326" s="7">
        <v>28</v>
      </c>
      <c r="I326" s="7">
        <v>943</v>
      </c>
    </row>
    <row r="327" spans="2:9" x14ac:dyDescent="0.25">
      <c r="B327" s="21" t="s">
        <v>34</v>
      </c>
      <c r="C327" s="22"/>
      <c r="D327" s="9">
        <v>330</v>
      </c>
      <c r="E327" s="9">
        <f>E325+E326</f>
        <v>5.0550000000000006</v>
      </c>
      <c r="F327" s="9">
        <f t="shared" ref="F327:H327" si="48">F325+F326</f>
        <v>11.8</v>
      </c>
      <c r="G327" s="9">
        <f t="shared" si="48"/>
        <v>57.4</v>
      </c>
      <c r="H327" s="9">
        <f t="shared" si="48"/>
        <v>293</v>
      </c>
      <c r="I327" s="7"/>
    </row>
    <row r="328" spans="2:9" x14ac:dyDescent="0.25">
      <c r="B328" s="21" t="s">
        <v>35</v>
      </c>
      <c r="C328" s="22"/>
      <c r="D328" s="7"/>
      <c r="E328" s="7"/>
      <c r="F328" s="7"/>
      <c r="G328" s="7"/>
      <c r="H328" s="7"/>
      <c r="I328" s="7"/>
    </row>
    <row r="329" spans="2:9" x14ac:dyDescent="0.25">
      <c r="B329" s="6"/>
      <c r="C329" s="6" t="s">
        <v>131</v>
      </c>
      <c r="D329" s="7">
        <v>230</v>
      </c>
      <c r="E329" s="7">
        <v>18.2</v>
      </c>
      <c r="F329" s="7">
        <v>22</v>
      </c>
      <c r="G329" s="7">
        <v>17.940000000000001</v>
      </c>
      <c r="H329" s="7">
        <v>344.66</v>
      </c>
      <c r="I329" s="7">
        <v>298</v>
      </c>
    </row>
    <row r="330" spans="2:9" x14ac:dyDescent="0.25">
      <c r="B330" s="6"/>
      <c r="C330" s="6" t="s">
        <v>56</v>
      </c>
      <c r="D330" s="7">
        <v>200</v>
      </c>
      <c r="E330" s="7">
        <v>0.2</v>
      </c>
      <c r="F330" s="7">
        <v>0.19</v>
      </c>
      <c r="G330" s="7">
        <v>0.8</v>
      </c>
      <c r="H330" s="7">
        <v>10.25</v>
      </c>
      <c r="I330" s="7">
        <v>707</v>
      </c>
    </row>
    <row r="331" spans="2:9" x14ac:dyDescent="0.25">
      <c r="B331" s="6"/>
      <c r="C331" s="6" t="s">
        <v>27</v>
      </c>
      <c r="D331" s="7">
        <v>80</v>
      </c>
      <c r="E331" s="7">
        <v>6.08</v>
      </c>
      <c r="F331" s="7">
        <v>0.5</v>
      </c>
      <c r="G331" s="7">
        <v>40.1</v>
      </c>
      <c r="H331" s="7">
        <v>189.4</v>
      </c>
      <c r="I331" s="7">
        <v>701</v>
      </c>
    </row>
    <row r="332" spans="2:9" x14ac:dyDescent="0.25">
      <c r="B332" s="6"/>
      <c r="C332" s="6" t="s">
        <v>28</v>
      </c>
      <c r="D332" s="7">
        <v>60</v>
      </c>
      <c r="E332" s="7">
        <v>3.51</v>
      </c>
      <c r="F332" s="7">
        <v>0.56999999999999995</v>
      </c>
      <c r="G332" s="7">
        <v>26.6</v>
      </c>
      <c r="H332" s="7">
        <v>113.4</v>
      </c>
      <c r="I332" s="7">
        <v>1</v>
      </c>
    </row>
    <row r="333" spans="2:9" x14ac:dyDescent="0.25">
      <c r="B333" s="21" t="s">
        <v>39</v>
      </c>
      <c r="C333" s="22"/>
      <c r="D333" s="9">
        <f>SUM(D329:D332)</f>
        <v>570</v>
      </c>
      <c r="E333" s="9">
        <f t="shared" ref="E333:H333" si="49">SUM(E329:E332)</f>
        <v>27.989999999999995</v>
      </c>
      <c r="F333" s="9">
        <f t="shared" si="49"/>
        <v>23.26</v>
      </c>
      <c r="G333" s="9">
        <f t="shared" si="49"/>
        <v>85.44</v>
      </c>
      <c r="H333" s="9">
        <f t="shared" si="49"/>
        <v>657.71</v>
      </c>
      <c r="I333" s="7"/>
    </row>
    <row r="334" spans="2:9" x14ac:dyDescent="0.25">
      <c r="B334" s="6"/>
      <c r="C334" s="6"/>
      <c r="D334" s="7"/>
      <c r="E334" s="7"/>
      <c r="F334" s="7"/>
      <c r="G334" s="7"/>
      <c r="H334" s="7"/>
      <c r="I334" s="7"/>
    </row>
    <row r="335" spans="2:9" x14ac:dyDescent="0.25">
      <c r="B335" s="21" t="s">
        <v>40</v>
      </c>
      <c r="C335" s="22"/>
      <c r="D335" s="7"/>
      <c r="E335" s="9">
        <f>E312+E315+E323+E327+E333</f>
        <v>90.764999999999986</v>
      </c>
      <c r="F335" s="9">
        <f>F312+F315+F323+F327+F333</f>
        <v>95.45</v>
      </c>
      <c r="G335" s="9">
        <f>G312+G315+G323+G327+G333</f>
        <v>383.23999999999995</v>
      </c>
      <c r="H335" s="9">
        <f>H312+H315+H323+H327+H333</f>
        <v>2713.1800000000003</v>
      </c>
      <c r="I335" s="7"/>
    </row>
    <row r="338" spans="2:9" x14ac:dyDescent="0.25">
      <c r="B338" s="28" t="s">
        <v>41</v>
      </c>
      <c r="C338" s="28"/>
      <c r="D338" s="28"/>
      <c r="E338" s="28"/>
      <c r="F338" s="28"/>
      <c r="G338" s="28"/>
      <c r="H338" s="28"/>
      <c r="I338" s="28"/>
    </row>
    <row r="339" spans="2:9" x14ac:dyDescent="0.25">
      <c r="B339" s="29"/>
      <c r="C339" s="31" t="s">
        <v>2</v>
      </c>
      <c r="D339" s="33" t="s">
        <v>3</v>
      </c>
      <c r="E339" s="23" t="s">
        <v>4</v>
      </c>
      <c r="F339" s="35"/>
      <c r="G339" s="24"/>
      <c r="H339" s="33" t="s">
        <v>5</v>
      </c>
      <c r="I339" s="33" t="s">
        <v>6</v>
      </c>
    </row>
    <row r="340" spans="2:9" x14ac:dyDescent="0.25">
      <c r="B340" s="30"/>
      <c r="C340" s="32"/>
      <c r="D340" s="34"/>
      <c r="E340" s="5" t="s">
        <v>7</v>
      </c>
      <c r="F340" s="5" t="s">
        <v>8</v>
      </c>
      <c r="G340" s="5" t="s">
        <v>9</v>
      </c>
      <c r="H340" s="34"/>
      <c r="I340" s="34"/>
    </row>
    <row r="341" spans="2:9" x14ac:dyDescent="0.25">
      <c r="B341" s="21" t="s">
        <v>132</v>
      </c>
      <c r="C341" s="25"/>
      <c r="D341" s="25"/>
      <c r="E341" s="25"/>
      <c r="F341" s="25"/>
      <c r="G341" s="25"/>
      <c r="H341" s="25"/>
      <c r="I341" s="26"/>
    </row>
    <row r="342" spans="2:9" x14ac:dyDescent="0.25">
      <c r="B342" s="21" t="s">
        <v>11</v>
      </c>
      <c r="C342" s="25"/>
      <c r="D342" s="25"/>
      <c r="E342" s="25"/>
      <c r="F342" s="25"/>
      <c r="G342" s="25"/>
      <c r="H342" s="25"/>
      <c r="I342" s="26"/>
    </row>
    <row r="343" spans="2:9" x14ac:dyDescent="0.25">
      <c r="B343" s="6"/>
      <c r="C343" s="6" t="s">
        <v>133</v>
      </c>
      <c r="D343" s="7">
        <v>200</v>
      </c>
      <c r="E343" s="7">
        <v>5.64</v>
      </c>
      <c r="F343" s="7">
        <v>6.15</v>
      </c>
      <c r="G343" s="7">
        <v>25.73</v>
      </c>
      <c r="H343" s="7">
        <v>174.43</v>
      </c>
      <c r="I343" s="7">
        <v>262</v>
      </c>
    </row>
    <row r="344" spans="2:9" x14ac:dyDescent="0.25">
      <c r="B344" s="6"/>
      <c r="C344" s="6" t="s">
        <v>134</v>
      </c>
      <c r="D344" s="7">
        <v>200</v>
      </c>
      <c r="E344" s="7">
        <v>1.6</v>
      </c>
      <c r="F344" s="7">
        <v>2.69</v>
      </c>
      <c r="G344" s="7">
        <v>21.7</v>
      </c>
      <c r="H344" s="7">
        <v>103.37</v>
      </c>
      <c r="I344" s="7">
        <v>1213</v>
      </c>
    </row>
    <row r="345" spans="2:9" x14ac:dyDescent="0.25">
      <c r="B345" s="6"/>
      <c r="C345" s="6" t="s">
        <v>14</v>
      </c>
      <c r="D345" s="7" t="s">
        <v>15</v>
      </c>
      <c r="E345" s="7">
        <v>3.82</v>
      </c>
      <c r="F345" s="7">
        <v>7.5</v>
      </c>
      <c r="G345" s="7">
        <v>19.5</v>
      </c>
      <c r="H345" s="7">
        <v>161.30000000000001</v>
      </c>
      <c r="I345" s="7">
        <v>1</v>
      </c>
    </row>
    <row r="346" spans="2:9" x14ac:dyDescent="0.25">
      <c r="B346" s="6"/>
      <c r="C346" s="6" t="s">
        <v>16</v>
      </c>
      <c r="D346" s="7">
        <v>20</v>
      </c>
      <c r="E346" s="7">
        <v>5.12</v>
      </c>
      <c r="F346" s="7">
        <v>5.22</v>
      </c>
      <c r="G346" s="7">
        <v>0</v>
      </c>
      <c r="H346" s="7">
        <v>69</v>
      </c>
      <c r="I346" s="7">
        <v>42</v>
      </c>
    </row>
    <row r="347" spans="2:9" x14ac:dyDescent="0.25">
      <c r="B347" s="6"/>
      <c r="C347" s="6" t="s">
        <v>85</v>
      </c>
      <c r="D347" s="7">
        <v>100</v>
      </c>
      <c r="E347" s="7">
        <v>0.9</v>
      </c>
      <c r="F347" s="7">
        <v>0.2</v>
      </c>
      <c r="G347" s="7">
        <v>8.1</v>
      </c>
      <c r="H347" s="7">
        <v>43</v>
      </c>
      <c r="I347" s="7">
        <v>615</v>
      </c>
    </row>
    <row r="348" spans="2:9" x14ac:dyDescent="0.25">
      <c r="B348" s="21" t="s">
        <v>18</v>
      </c>
      <c r="C348" s="22"/>
      <c r="D348" s="9">
        <v>570</v>
      </c>
      <c r="E348" s="9">
        <f>SUM(E343:E347)</f>
        <v>17.079999999999998</v>
      </c>
      <c r="F348" s="9">
        <f>SUM(F343:F347)</f>
        <v>21.759999999999998</v>
      </c>
      <c r="G348" s="9">
        <f>SUM(G343:G347)</f>
        <v>75.03</v>
      </c>
      <c r="H348" s="9">
        <f>SUM(H343:H347)</f>
        <v>551.1</v>
      </c>
      <c r="I348" s="7"/>
    </row>
    <row r="349" spans="2:9" x14ac:dyDescent="0.25">
      <c r="B349" s="21" t="s">
        <v>19</v>
      </c>
      <c r="C349" s="27"/>
      <c r="D349" s="27"/>
      <c r="E349" s="27"/>
      <c r="F349" s="27"/>
      <c r="G349" s="27"/>
      <c r="H349" s="27"/>
      <c r="I349" s="22"/>
    </row>
    <row r="350" spans="2:9" x14ac:dyDescent="0.25">
      <c r="B350" s="10"/>
      <c r="C350" s="11" t="s">
        <v>75</v>
      </c>
      <c r="D350" s="7">
        <v>200</v>
      </c>
      <c r="E350" s="7">
        <v>5.8</v>
      </c>
      <c r="F350" s="7">
        <v>5</v>
      </c>
      <c r="G350" s="7">
        <v>9.6</v>
      </c>
      <c r="H350" s="7">
        <v>108</v>
      </c>
      <c r="I350" s="7">
        <v>965</v>
      </c>
    </row>
    <row r="351" spans="2:9" x14ac:dyDescent="0.25">
      <c r="B351" s="21" t="s">
        <v>21</v>
      </c>
      <c r="C351" s="22"/>
      <c r="D351" s="9">
        <f>D350</f>
        <v>200</v>
      </c>
      <c r="E351" s="9">
        <f t="shared" ref="E351:H351" si="50">E350</f>
        <v>5.8</v>
      </c>
      <c r="F351" s="9">
        <f t="shared" si="50"/>
        <v>5</v>
      </c>
      <c r="G351" s="9">
        <f t="shared" si="50"/>
        <v>9.6</v>
      </c>
      <c r="H351" s="9">
        <f t="shared" si="50"/>
        <v>108</v>
      </c>
      <c r="I351" s="7"/>
    </row>
    <row r="352" spans="2:9" x14ac:dyDescent="0.25">
      <c r="B352" s="21" t="s">
        <v>22</v>
      </c>
      <c r="C352" s="27"/>
      <c r="D352" s="27"/>
      <c r="E352" s="27"/>
      <c r="F352" s="27"/>
      <c r="G352" s="27"/>
      <c r="H352" s="27"/>
      <c r="I352" s="22"/>
    </row>
    <row r="353" spans="2:9" x14ac:dyDescent="0.25">
      <c r="B353" s="6"/>
      <c r="C353" s="6" t="s">
        <v>135</v>
      </c>
      <c r="D353" s="7">
        <v>100</v>
      </c>
      <c r="E353" s="7">
        <v>1.5</v>
      </c>
      <c r="F353" s="7">
        <v>5</v>
      </c>
      <c r="G353" s="7">
        <v>11</v>
      </c>
      <c r="H353" s="7">
        <v>95</v>
      </c>
      <c r="I353" s="7">
        <v>1</v>
      </c>
    </row>
    <row r="354" spans="2:9" x14ac:dyDescent="0.25">
      <c r="B354" s="6"/>
      <c r="C354" s="6" t="s">
        <v>136</v>
      </c>
      <c r="D354" s="7">
        <v>250</v>
      </c>
      <c r="E354" s="7">
        <v>7.06</v>
      </c>
      <c r="F354" s="7">
        <v>4.54</v>
      </c>
      <c r="G354" s="7">
        <v>9.4</v>
      </c>
      <c r="H354" s="7">
        <v>124.8</v>
      </c>
      <c r="I354" s="7">
        <v>29</v>
      </c>
    </row>
    <row r="355" spans="2:9" x14ac:dyDescent="0.25">
      <c r="B355" s="6"/>
      <c r="C355" s="6" t="s">
        <v>89</v>
      </c>
      <c r="D355" s="7">
        <v>150</v>
      </c>
      <c r="E355" s="7">
        <v>7.52</v>
      </c>
      <c r="F355" s="7">
        <v>8.1300000000000008</v>
      </c>
      <c r="G355" s="7">
        <v>30.5</v>
      </c>
      <c r="H355" s="7">
        <v>214.5</v>
      </c>
      <c r="I355" s="7">
        <v>437</v>
      </c>
    </row>
    <row r="356" spans="2:9" x14ac:dyDescent="0.25">
      <c r="B356" s="6"/>
      <c r="C356" s="6" t="s">
        <v>90</v>
      </c>
      <c r="D356" s="7" t="s">
        <v>91</v>
      </c>
      <c r="E356" s="7">
        <v>16.75</v>
      </c>
      <c r="F356" s="7">
        <v>20.6</v>
      </c>
      <c r="G356" s="7">
        <v>5.7</v>
      </c>
      <c r="H356" s="7">
        <v>203</v>
      </c>
      <c r="I356" s="7">
        <v>591</v>
      </c>
    </row>
    <row r="357" spans="2:9" x14ac:dyDescent="0.25">
      <c r="B357" s="6"/>
      <c r="C357" s="6" t="s">
        <v>68</v>
      </c>
      <c r="D357" s="7">
        <v>200</v>
      </c>
      <c r="E357" s="7">
        <v>0.46</v>
      </c>
      <c r="F357" s="7">
        <v>0.16</v>
      </c>
      <c r="G357" s="7">
        <v>20.100000000000001</v>
      </c>
      <c r="H357" s="7">
        <v>125</v>
      </c>
      <c r="I357" s="7">
        <v>638</v>
      </c>
    </row>
    <row r="358" spans="2:9" x14ac:dyDescent="0.25">
      <c r="B358" s="6"/>
      <c r="C358" s="6" t="s">
        <v>27</v>
      </c>
      <c r="D358" s="7">
        <v>80</v>
      </c>
      <c r="E358" s="7">
        <v>6.08</v>
      </c>
      <c r="F358" s="7">
        <v>0.5</v>
      </c>
      <c r="G358" s="7">
        <v>40.1</v>
      </c>
      <c r="H358" s="7">
        <v>189.4</v>
      </c>
      <c r="I358" s="7">
        <v>701</v>
      </c>
    </row>
    <row r="359" spans="2:9" x14ac:dyDescent="0.25">
      <c r="B359" s="6"/>
      <c r="C359" s="6" t="s">
        <v>28</v>
      </c>
      <c r="D359" s="7">
        <v>60</v>
      </c>
      <c r="E359" s="7">
        <v>3.51</v>
      </c>
      <c r="F359" s="7">
        <v>0.56999999999999995</v>
      </c>
      <c r="G359" s="7">
        <v>26.6</v>
      </c>
      <c r="H359" s="7">
        <v>113.4</v>
      </c>
      <c r="I359" s="7">
        <v>1</v>
      </c>
    </row>
    <row r="360" spans="2:9" x14ac:dyDescent="0.25">
      <c r="B360" s="21" t="s">
        <v>29</v>
      </c>
      <c r="C360" s="22"/>
      <c r="D360" s="9">
        <v>1015</v>
      </c>
      <c r="E360" s="9">
        <f t="shared" ref="E360:H360" si="51">SUM(E353:E359)</f>
        <v>42.879999999999995</v>
      </c>
      <c r="F360" s="9">
        <f t="shared" si="51"/>
        <v>39.5</v>
      </c>
      <c r="G360" s="17">
        <f t="shared" si="51"/>
        <v>143.4</v>
      </c>
      <c r="H360" s="9">
        <f t="shared" si="51"/>
        <v>1065.0999999999999</v>
      </c>
      <c r="I360" s="7"/>
    </row>
    <row r="361" spans="2:9" x14ac:dyDescent="0.25">
      <c r="B361" s="21" t="s">
        <v>30</v>
      </c>
      <c r="C361" s="22"/>
      <c r="D361" s="7"/>
      <c r="E361" s="7"/>
      <c r="F361" s="7"/>
      <c r="G361" s="7"/>
      <c r="H361" s="7"/>
      <c r="I361" s="7"/>
    </row>
    <row r="362" spans="2:9" x14ac:dyDescent="0.25">
      <c r="B362" s="6"/>
      <c r="C362" s="6" t="s">
        <v>137</v>
      </c>
      <c r="D362" s="7">
        <v>70</v>
      </c>
      <c r="E362" s="7">
        <v>9.16</v>
      </c>
      <c r="F362" s="7">
        <v>8.89</v>
      </c>
      <c r="G362" s="7">
        <v>28</v>
      </c>
      <c r="H362" s="7">
        <v>179.19</v>
      </c>
      <c r="I362" s="7">
        <v>483</v>
      </c>
    </row>
    <row r="363" spans="2:9" x14ac:dyDescent="0.25">
      <c r="B363" s="6"/>
      <c r="C363" s="6" t="s">
        <v>33</v>
      </c>
      <c r="D363" s="7">
        <v>200</v>
      </c>
      <c r="E363" s="7">
        <v>1.04</v>
      </c>
      <c r="F363" s="7">
        <v>0.67</v>
      </c>
      <c r="G363" s="7">
        <v>20.3</v>
      </c>
      <c r="H363" s="7">
        <v>107.44</v>
      </c>
      <c r="I363" s="7">
        <v>325</v>
      </c>
    </row>
    <row r="364" spans="2:9" x14ac:dyDescent="0.25">
      <c r="B364" s="21" t="s">
        <v>34</v>
      </c>
      <c r="C364" s="22"/>
      <c r="D364" s="9">
        <v>270</v>
      </c>
      <c r="E364" s="9">
        <v>10.14</v>
      </c>
      <c r="F364" s="9">
        <f t="shared" ref="F364:H364" si="52">F362+F363</f>
        <v>9.56</v>
      </c>
      <c r="G364" s="9">
        <f t="shared" si="52"/>
        <v>48.3</v>
      </c>
      <c r="H364" s="9">
        <f t="shared" si="52"/>
        <v>286.63</v>
      </c>
      <c r="I364" s="7"/>
    </row>
    <row r="365" spans="2:9" x14ac:dyDescent="0.25">
      <c r="B365" s="21" t="s">
        <v>35</v>
      </c>
      <c r="C365" s="22"/>
      <c r="D365" s="7"/>
      <c r="E365" s="7"/>
      <c r="F365" s="7"/>
      <c r="G365" s="7"/>
      <c r="H365" s="7"/>
      <c r="I365" s="7"/>
    </row>
    <row r="366" spans="2:9" x14ac:dyDescent="0.25">
      <c r="B366" s="6"/>
      <c r="C366" s="6" t="s">
        <v>138</v>
      </c>
      <c r="D366" s="7">
        <v>120</v>
      </c>
      <c r="E366" s="7">
        <v>14.2</v>
      </c>
      <c r="F366" s="7">
        <v>10.199999999999999</v>
      </c>
      <c r="G366" s="7">
        <v>3.86</v>
      </c>
      <c r="H366" s="7">
        <v>141</v>
      </c>
      <c r="I366" s="7">
        <v>249</v>
      </c>
    </row>
    <row r="367" spans="2:9" x14ac:dyDescent="0.25">
      <c r="B367" s="6"/>
      <c r="C367" s="6" t="s">
        <v>49</v>
      </c>
      <c r="D367" s="7">
        <v>180</v>
      </c>
      <c r="E367" s="7">
        <v>3.06</v>
      </c>
      <c r="F367" s="7">
        <v>6.9</v>
      </c>
      <c r="G367" s="7">
        <v>24</v>
      </c>
      <c r="H367" s="7">
        <v>164.7</v>
      </c>
      <c r="I367" s="7">
        <v>694</v>
      </c>
    </row>
    <row r="368" spans="2:9" x14ac:dyDescent="0.25">
      <c r="B368" s="6"/>
      <c r="C368" s="6" t="s">
        <v>38</v>
      </c>
      <c r="D368" s="7">
        <v>200</v>
      </c>
      <c r="E368" s="7">
        <v>0.2</v>
      </c>
      <c r="F368" s="7">
        <v>0</v>
      </c>
      <c r="G368" s="7">
        <v>14</v>
      </c>
      <c r="H368" s="7">
        <v>28</v>
      </c>
      <c r="I368" s="7">
        <v>707</v>
      </c>
    </row>
    <row r="369" spans="2:9" x14ac:dyDescent="0.25">
      <c r="B369" s="6"/>
      <c r="C369" s="6" t="s">
        <v>27</v>
      </c>
      <c r="D369" s="7">
        <v>80</v>
      </c>
      <c r="E369" s="7">
        <v>6.08</v>
      </c>
      <c r="F369" s="7">
        <v>0.5</v>
      </c>
      <c r="G369" s="7">
        <v>40.1</v>
      </c>
      <c r="H369" s="7">
        <v>189.4</v>
      </c>
      <c r="I369" s="7">
        <v>701</v>
      </c>
    </row>
    <row r="370" spans="2:9" x14ac:dyDescent="0.25">
      <c r="B370" s="6"/>
      <c r="C370" s="6" t="s">
        <v>28</v>
      </c>
      <c r="D370" s="7">
        <v>60</v>
      </c>
      <c r="E370" s="7">
        <v>3.51</v>
      </c>
      <c r="F370" s="7">
        <v>0.56999999999999995</v>
      </c>
      <c r="G370" s="7">
        <v>26.6</v>
      </c>
      <c r="H370" s="7">
        <v>113.4</v>
      </c>
      <c r="I370" s="7">
        <v>1</v>
      </c>
    </row>
    <row r="371" spans="2:9" x14ac:dyDescent="0.25">
      <c r="B371" s="21" t="s">
        <v>39</v>
      </c>
      <c r="C371" s="22"/>
      <c r="D371" s="9">
        <f>SUM(D366:D370)</f>
        <v>640</v>
      </c>
      <c r="E371" s="9">
        <f t="shared" ref="E371:H371" si="53">SUM(E366:E370)</f>
        <v>27.049999999999997</v>
      </c>
      <c r="F371" s="9">
        <f t="shared" si="53"/>
        <v>18.170000000000002</v>
      </c>
      <c r="G371" s="9">
        <f t="shared" si="53"/>
        <v>108.56</v>
      </c>
      <c r="H371" s="9">
        <f t="shared" si="53"/>
        <v>636.5</v>
      </c>
      <c r="I371" s="7"/>
    </row>
    <row r="372" spans="2:9" x14ac:dyDescent="0.25">
      <c r="B372" s="6"/>
      <c r="C372" s="6"/>
      <c r="D372" s="7"/>
      <c r="E372" s="7"/>
      <c r="F372" s="7"/>
      <c r="G372" s="7"/>
      <c r="H372" s="7"/>
      <c r="I372" s="7"/>
    </row>
    <row r="373" spans="2:9" x14ac:dyDescent="0.25">
      <c r="B373" s="21" t="s">
        <v>40</v>
      </c>
      <c r="C373" s="22"/>
      <c r="D373" s="7"/>
      <c r="E373" s="9">
        <f>E348+E351+E360+E364+E371</f>
        <v>102.94999999999999</v>
      </c>
      <c r="F373" s="9">
        <f>F348+F351+F360+F364+F371</f>
        <v>93.99</v>
      </c>
      <c r="G373" s="17">
        <f>G348+G351+G360+G364+G371</f>
        <v>384.89</v>
      </c>
      <c r="H373" s="9">
        <f>H348+H351+H360+H364+H371</f>
        <v>2647.33</v>
      </c>
      <c r="I373" s="7"/>
    </row>
    <row r="376" spans="2:9" x14ac:dyDescent="0.25">
      <c r="B376" s="28" t="s">
        <v>41</v>
      </c>
      <c r="C376" s="28"/>
      <c r="D376" s="28"/>
      <c r="E376" s="28"/>
      <c r="F376" s="28"/>
      <c r="G376" s="28"/>
      <c r="H376" s="28"/>
      <c r="I376" s="28"/>
    </row>
    <row r="377" spans="2:9" x14ac:dyDescent="0.25">
      <c r="B377" s="29"/>
      <c r="C377" s="31" t="s">
        <v>2</v>
      </c>
      <c r="D377" s="33" t="s">
        <v>3</v>
      </c>
      <c r="E377" s="23" t="s">
        <v>4</v>
      </c>
      <c r="F377" s="35"/>
      <c r="G377" s="24"/>
      <c r="H377" s="33" t="s">
        <v>5</v>
      </c>
      <c r="I377" s="33" t="s">
        <v>6</v>
      </c>
    </row>
    <row r="378" spans="2:9" x14ac:dyDescent="0.25">
      <c r="B378" s="30"/>
      <c r="C378" s="32"/>
      <c r="D378" s="34"/>
      <c r="E378" s="5" t="s">
        <v>7</v>
      </c>
      <c r="F378" s="5" t="s">
        <v>8</v>
      </c>
      <c r="G378" s="5" t="s">
        <v>9</v>
      </c>
      <c r="H378" s="34"/>
      <c r="I378" s="34"/>
    </row>
    <row r="379" spans="2:9" x14ac:dyDescent="0.25">
      <c r="B379" s="21" t="s">
        <v>139</v>
      </c>
      <c r="C379" s="25"/>
      <c r="D379" s="25"/>
      <c r="E379" s="25"/>
      <c r="F379" s="25"/>
      <c r="G379" s="25"/>
      <c r="H379" s="25"/>
      <c r="I379" s="26"/>
    </row>
    <row r="380" spans="2:9" x14ac:dyDescent="0.25">
      <c r="B380" s="21" t="s">
        <v>11</v>
      </c>
      <c r="C380" s="25"/>
      <c r="D380" s="25"/>
      <c r="E380" s="25"/>
      <c r="F380" s="25"/>
      <c r="G380" s="25"/>
      <c r="H380" s="25"/>
      <c r="I380" s="26"/>
    </row>
    <row r="381" spans="2:9" x14ac:dyDescent="0.25">
      <c r="B381" s="6"/>
      <c r="C381" s="6" t="s">
        <v>140</v>
      </c>
      <c r="D381" s="7">
        <v>200</v>
      </c>
      <c r="E381" s="7">
        <v>5.53</v>
      </c>
      <c r="F381" s="7">
        <v>6.3</v>
      </c>
      <c r="G381" s="7">
        <v>26.7</v>
      </c>
      <c r="H381" s="7">
        <v>178.9</v>
      </c>
      <c r="I381" s="7">
        <v>93</v>
      </c>
    </row>
    <row r="382" spans="2:9" x14ac:dyDescent="0.25">
      <c r="B382" s="6"/>
      <c r="C382" s="6" t="s">
        <v>141</v>
      </c>
      <c r="D382" s="7">
        <v>200</v>
      </c>
      <c r="E382" s="7">
        <v>3.4</v>
      </c>
      <c r="F382" s="7">
        <v>3.76</v>
      </c>
      <c r="G382" s="7">
        <v>24.38</v>
      </c>
      <c r="H382" s="7">
        <v>142.1</v>
      </c>
      <c r="I382" s="7">
        <v>1223</v>
      </c>
    </row>
    <row r="383" spans="2:9" x14ac:dyDescent="0.25">
      <c r="B383" s="6"/>
      <c r="C383" s="6" t="s">
        <v>142</v>
      </c>
      <c r="D383" s="7" t="s">
        <v>143</v>
      </c>
      <c r="E383" s="7">
        <v>6.6</v>
      </c>
      <c r="F383" s="7">
        <v>8.1999999999999993</v>
      </c>
      <c r="G383" s="7">
        <v>20.2</v>
      </c>
      <c r="H383" s="7">
        <v>182.4</v>
      </c>
      <c r="I383" s="7">
        <v>8</v>
      </c>
    </row>
    <row r="384" spans="2:9" x14ac:dyDescent="0.25">
      <c r="B384" s="6"/>
      <c r="C384" s="6" t="s">
        <v>60</v>
      </c>
      <c r="D384" s="7">
        <v>100</v>
      </c>
      <c r="E384" s="7">
        <v>0.4</v>
      </c>
      <c r="F384" s="7">
        <v>0.4</v>
      </c>
      <c r="G384" s="7">
        <v>9.8000000000000007</v>
      </c>
      <c r="H384" s="7">
        <v>47</v>
      </c>
      <c r="I384" s="7">
        <v>847</v>
      </c>
    </row>
    <row r="385" spans="2:9" x14ac:dyDescent="0.25">
      <c r="B385" s="21" t="s">
        <v>18</v>
      </c>
      <c r="C385" s="22"/>
      <c r="D385" s="9">
        <v>560</v>
      </c>
      <c r="E385" s="9">
        <f>SUM(E381:E384)</f>
        <v>15.93</v>
      </c>
      <c r="F385" s="9">
        <f>SUM(F381:F384)</f>
        <v>18.659999999999997</v>
      </c>
      <c r="G385" s="9">
        <f>SUM(G381:G384)</f>
        <v>81.08</v>
      </c>
      <c r="H385" s="9">
        <f>SUM(H381:H384)</f>
        <v>550.4</v>
      </c>
      <c r="I385" s="7"/>
    </row>
    <row r="386" spans="2:9" x14ac:dyDescent="0.25">
      <c r="B386" s="21" t="s">
        <v>19</v>
      </c>
      <c r="C386" s="27"/>
      <c r="D386" s="27"/>
      <c r="E386" s="27"/>
      <c r="F386" s="27"/>
      <c r="G386" s="27"/>
      <c r="H386" s="27"/>
      <c r="I386" s="22"/>
    </row>
    <row r="387" spans="2:9" x14ac:dyDescent="0.25">
      <c r="B387" s="10"/>
      <c r="C387" s="11" t="s">
        <v>46</v>
      </c>
      <c r="D387" s="7">
        <v>200</v>
      </c>
      <c r="E387" s="7">
        <v>5.8</v>
      </c>
      <c r="F387" s="7">
        <v>5</v>
      </c>
      <c r="G387" s="7">
        <v>8.4</v>
      </c>
      <c r="H387" s="7">
        <v>108</v>
      </c>
      <c r="I387" s="7">
        <v>966</v>
      </c>
    </row>
    <row r="388" spans="2:9" x14ac:dyDescent="0.25">
      <c r="B388" s="21" t="s">
        <v>21</v>
      </c>
      <c r="C388" s="22"/>
      <c r="D388" s="9">
        <f>D387</f>
        <v>200</v>
      </c>
      <c r="E388" s="9">
        <f t="shared" ref="E388:H388" si="54">E387</f>
        <v>5.8</v>
      </c>
      <c r="F388" s="9">
        <f t="shared" si="54"/>
        <v>5</v>
      </c>
      <c r="G388" s="9">
        <f t="shared" si="54"/>
        <v>8.4</v>
      </c>
      <c r="H388" s="9">
        <f t="shared" si="54"/>
        <v>108</v>
      </c>
      <c r="I388" s="7"/>
    </row>
    <row r="389" spans="2:9" x14ac:dyDescent="0.25">
      <c r="B389" s="21" t="s">
        <v>22</v>
      </c>
      <c r="C389" s="27"/>
      <c r="D389" s="27"/>
      <c r="E389" s="27"/>
      <c r="F389" s="27"/>
      <c r="G389" s="27"/>
      <c r="H389" s="27"/>
      <c r="I389" s="22"/>
    </row>
    <row r="390" spans="2:9" x14ac:dyDescent="0.25">
      <c r="B390" s="6"/>
      <c r="C390" s="6" t="s">
        <v>144</v>
      </c>
      <c r="D390" s="7">
        <v>100</v>
      </c>
      <c r="E390" s="7">
        <v>1.1299999999999999</v>
      </c>
      <c r="F390" s="7">
        <v>6.19</v>
      </c>
      <c r="G390" s="7">
        <v>4.7</v>
      </c>
      <c r="H390" s="7">
        <v>79.099999999999994</v>
      </c>
      <c r="I390" s="7">
        <v>14</v>
      </c>
    </row>
    <row r="391" spans="2:9" x14ac:dyDescent="0.25">
      <c r="B391" s="6"/>
      <c r="C391" s="6" t="s">
        <v>145</v>
      </c>
      <c r="D391" s="7" t="s">
        <v>146</v>
      </c>
      <c r="E391" s="7">
        <v>10.25</v>
      </c>
      <c r="F391" s="7">
        <v>10.45</v>
      </c>
      <c r="G391" s="7">
        <v>16.899999999999999</v>
      </c>
      <c r="H391" s="7">
        <v>148.5</v>
      </c>
      <c r="I391" s="7">
        <v>209</v>
      </c>
    </row>
    <row r="392" spans="2:9" x14ac:dyDescent="0.25">
      <c r="B392" s="6"/>
      <c r="C392" s="6" t="s">
        <v>147</v>
      </c>
      <c r="D392" s="7">
        <v>220</v>
      </c>
      <c r="E392" s="7">
        <v>10</v>
      </c>
      <c r="F392" s="7">
        <v>11.74</v>
      </c>
      <c r="G392" s="7">
        <v>19.399999999999999</v>
      </c>
      <c r="H392" s="7">
        <v>280</v>
      </c>
      <c r="I392" s="7">
        <v>200</v>
      </c>
    </row>
    <row r="393" spans="2:9" x14ac:dyDescent="0.25">
      <c r="B393" s="6"/>
      <c r="C393" s="6" t="s">
        <v>66</v>
      </c>
      <c r="D393" s="7">
        <v>200</v>
      </c>
      <c r="E393" s="7">
        <v>0.2</v>
      </c>
      <c r="F393" s="7">
        <v>0.2</v>
      </c>
      <c r="G393" s="7">
        <v>22.3</v>
      </c>
      <c r="H393" s="7">
        <v>110</v>
      </c>
      <c r="I393" s="7">
        <v>859</v>
      </c>
    </row>
    <row r="394" spans="2:9" x14ac:dyDescent="0.25">
      <c r="B394" s="6"/>
      <c r="C394" s="6" t="s">
        <v>27</v>
      </c>
      <c r="D394" s="7">
        <v>80</v>
      </c>
      <c r="E394" s="7">
        <v>6.08</v>
      </c>
      <c r="F394" s="7">
        <v>0.5</v>
      </c>
      <c r="G394" s="7">
        <v>40.1</v>
      </c>
      <c r="H394" s="7">
        <v>189.4</v>
      </c>
      <c r="I394" s="7">
        <v>701</v>
      </c>
    </row>
    <row r="395" spans="2:9" x14ac:dyDescent="0.25">
      <c r="B395" s="6"/>
      <c r="C395" s="6" t="s">
        <v>28</v>
      </c>
      <c r="D395" s="7">
        <v>60</v>
      </c>
      <c r="E395" s="7">
        <v>3.51</v>
      </c>
      <c r="F395" s="7">
        <v>0.56999999999999995</v>
      </c>
      <c r="G395" s="7">
        <v>26.6</v>
      </c>
      <c r="H395" s="7">
        <v>113.4</v>
      </c>
      <c r="I395" s="7">
        <v>1</v>
      </c>
    </row>
    <row r="396" spans="2:9" x14ac:dyDescent="0.25">
      <c r="B396" s="21" t="s">
        <v>29</v>
      </c>
      <c r="C396" s="22"/>
      <c r="D396" s="9">
        <v>935</v>
      </c>
      <c r="E396" s="9">
        <f t="shared" ref="E396:H396" si="55">SUM(E390:E395)</f>
        <v>31.169999999999995</v>
      </c>
      <c r="F396" s="9">
        <f t="shared" si="55"/>
        <v>29.650000000000002</v>
      </c>
      <c r="G396" s="9">
        <f t="shared" si="55"/>
        <v>130</v>
      </c>
      <c r="H396" s="9">
        <f t="shared" si="55"/>
        <v>920.4</v>
      </c>
      <c r="I396" s="7"/>
    </row>
    <row r="397" spans="2:9" x14ac:dyDescent="0.25">
      <c r="B397" s="21" t="s">
        <v>30</v>
      </c>
      <c r="C397" s="22"/>
      <c r="D397" s="7"/>
      <c r="E397" s="7"/>
      <c r="F397" s="7"/>
      <c r="G397" s="7"/>
      <c r="H397" s="7"/>
      <c r="I397" s="7"/>
    </row>
    <row r="398" spans="2:9" x14ac:dyDescent="0.25">
      <c r="B398" s="6"/>
      <c r="C398" s="6" t="s">
        <v>148</v>
      </c>
      <c r="D398" s="7">
        <v>70</v>
      </c>
      <c r="E398" s="7">
        <v>5.46</v>
      </c>
      <c r="F398" s="7">
        <v>14.57</v>
      </c>
      <c r="G398" s="7">
        <v>37.700000000000003</v>
      </c>
      <c r="H398" s="12">
        <v>211.4</v>
      </c>
      <c r="I398" s="7">
        <v>473</v>
      </c>
    </row>
    <row r="399" spans="2:9" x14ac:dyDescent="0.25">
      <c r="B399" s="6"/>
      <c r="C399" s="6" t="s">
        <v>56</v>
      </c>
      <c r="D399" s="7">
        <v>200</v>
      </c>
      <c r="E399" s="7">
        <v>0.1</v>
      </c>
      <c r="F399" s="7">
        <v>0</v>
      </c>
      <c r="G399" s="7">
        <v>21.2</v>
      </c>
      <c r="H399" s="7">
        <v>88</v>
      </c>
      <c r="I399" s="7">
        <v>707</v>
      </c>
    </row>
    <row r="400" spans="2:9" x14ac:dyDescent="0.25">
      <c r="B400" s="21" t="s">
        <v>34</v>
      </c>
      <c r="C400" s="22"/>
      <c r="D400" s="9">
        <v>270</v>
      </c>
      <c r="E400" s="9">
        <f>E398+E399</f>
        <v>5.56</v>
      </c>
      <c r="F400" s="9">
        <f t="shared" ref="F400:H400" si="56">F398+F399</f>
        <v>14.57</v>
      </c>
      <c r="G400" s="9">
        <f t="shared" si="56"/>
        <v>58.900000000000006</v>
      </c>
      <c r="H400" s="9">
        <f t="shared" si="56"/>
        <v>299.39999999999998</v>
      </c>
      <c r="I400" s="7"/>
    </row>
    <row r="401" spans="2:9" x14ac:dyDescent="0.25">
      <c r="B401" s="21" t="s">
        <v>35</v>
      </c>
      <c r="C401" s="22"/>
      <c r="D401" s="7"/>
      <c r="E401" s="7"/>
      <c r="F401" s="7"/>
      <c r="G401" s="7"/>
      <c r="H401" s="7"/>
      <c r="I401" s="7"/>
    </row>
    <row r="402" spans="2:9" x14ac:dyDescent="0.25">
      <c r="B402" s="6"/>
      <c r="C402" s="6" t="s">
        <v>149</v>
      </c>
      <c r="D402" s="7">
        <v>225</v>
      </c>
      <c r="E402" s="7">
        <v>15.6</v>
      </c>
      <c r="F402" s="7">
        <v>22.3</v>
      </c>
      <c r="G402" s="7">
        <v>24.4</v>
      </c>
      <c r="H402" s="7">
        <v>337.4</v>
      </c>
      <c r="I402" s="7">
        <v>249</v>
      </c>
    </row>
    <row r="403" spans="2:9" x14ac:dyDescent="0.25">
      <c r="B403" s="6"/>
      <c r="C403" s="6" t="s">
        <v>38</v>
      </c>
      <c r="D403" s="7">
        <v>200</v>
      </c>
      <c r="E403" s="7">
        <v>0.2</v>
      </c>
      <c r="F403" s="7">
        <v>0</v>
      </c>
      <c r="G403" s="7">
        <v>14</v>
      </c>
      <c r="H403" s="7">
        <v>28</v>
      </c>
      <c r="I403" s="7">
        <v>707</v>
      </c>
    </row>
    <row r="404" spans="2:9" x14ac:dyDescent="0.25">
      <c r="B404" s="6"/>
      <c r="C404" s="6" t="s">
        <v>27</v>
      </c>
      <c r="D404" s="7">
        <v>80</v>
      </c>
      <c r="E404" s="7">
        <v>6.08</v>
      </c>
      <c r="F404" s="7">
        <v>0.5</v>
      </c>
      <c r="G404" s="7">
        <v>40.1</v>
      </c>
      <c r="H404" s="7">
        <v>189.4</v>
      </c>
      <c r="I404" s="7">
        <v>701</v>
      </c>
    </row>
    <row r="405" spans="2:9" x14ac:dyDescent="0.25">
      <c r="B405" s="6"/>
      <c r="C405" s="6" t="s">
        <v>28</v>
      </c>
      <c r="D405" s="7">
        <v>60</v>
      </c>
      <c r="E405" s="7">
        <v>3.51</v>
      </c>
      <c r="F405" s="7">
        <v>0.56999999999999995</v>
      </c>
      <c r="G405" s="7">
        <v>26.6</v>
      </c>
      <c r="H405" s="7">
        <v>113.4</v>
      </c>
      <c r="I405" s="7">
        <v>1</v>
      </c>
    </row>
    <row r="406" spans="2:9" x14ac:dyDescent="0.25">
      <c r="B406" s="21" t="s">
        <v>39</v>
      </c>
      <c r="C406" s="22"/>
      <c r="D406" s="9">
        <f>SUM(D402:D405)</f>
        <v>565</v>
      </c>
      <c r="E406" s="9">
        <f t="shared" ref="E406:H406" si="57">SUM(E402:E405)</f>
        <v>25.39</v>
      </c>
      <c r="F406" s="9">
        <f t="shared" si="57"/>
        <v>23.37</v>
      </c>
      <c r="G406" s="9">
        <f t="shared" si="57"/>
        <v>105.1</v>
      </c>
      <c r="H406" s="9">
        <f t="shared" si="57"/>
        <v>668.19999999999993</v>
      </c>
      <c r="I406" s="7"/>
    </row>
    <row r="407" spans="2:9" x14ac:dyDescent="0.25">
      <c r="B407" s="6"/>
      <c r="C407" s="6"/>
      <c r="D407" s="7"/>
      <c r="E407" s="7"/>
      <c r="F407" s="7"/>
      <c r="G407" s="7"/>
      <c r="H407" s="7"/>
      <c r="I407" s="7"/>
    </row>
    <row r="408" spans="2:9" x14ac:dyDescent="0.25">
      <c r="B408" s="21" t="s">
        <v>40</v>
      </c>
      <c r="C408" s="22"/>
      <c r="D408" s="7"/>
      <c r="E408" s="9">
        <f>E385+E388+E396+E400+E406</f>
        <v>83.85</v>
      </c>
      <c r="F408" s="9">
        <f>F385+F388+F396+F400+F406</f>
        <v>91.25</v>
      </c>
      <c r="G408" s="9">
        <f>G385+G388+G396+G400+G406</f>
        <v>383.48</v>
      </c>
      <c r="H408" s="9">
        <f>H385+H388+H396+H400+H406</f>
        <v>2546.3999999999996</v>
      </c>
      <c r="I408" s="7"/>
    </row>
    <row r="411" spans="2:9" x14ac:dyDescent="0.25">
      <c r="B411" s="28" t="s">
        <v>41</v>
      </c>
      <c r="C411" s="28"/>
      <c r="D411" s="28"/>
      <c r="E411" s="28"/>
      <c r="F411" s="28"/>
      <c r="G411" s="28"/>
      <c r="H411" s="28"/>
      <c r="I411" s="28"/>
    </row>
    <row r="412" spans="2:9" x14ac:dyDescent="0.25">
      <c r="B412" s="29"/>
      <c r="C412" s="31" t="s">
        <v>2</v>
      </c>
      <c r="D412" s="33" t="s">
        <v>3</v>
      </c>
      <c r="E412" s="23" t="s">
        <v>4</v>
      </c>
      <c r="F412" s="35"/>
      <c r="G412" s="24"/>
      <c r="H412" s="33" t="s">
        <v>5</v>
      </c>
      <c r="I412" s="33" t="s">
        <v>6</v>
      </c>
    </row>
    <row r="413" spans="2:9" x14ac:dyDescent="0.25">
      <c r="B413" s="30"/>
      <c r="C413" s="32"/>
      <c r="D413" s="34"/>
      <c r="E413" s="5" t="s">
        <v>7</v>
      </c>
      <c r="F413" s="5" t="s">
        <v>8</v>
      </c>
      <c r="G413" s="5" t="s">
        <v>9</v>
      </c>
      <c r="H413" s="34"/>
      <c r="I413" s="34"/>
    </row>
    <row r="414" spans="2:9" x14ac:dyDescent="0.25">
      <c r="B414" s="21" t="s">
        <v>150</v>
      </c>
      <c r="C414" s="25"/>
      <c r="D414" s="25"/>
      <c r="E414" s="25"/>
      <c r="F414" s="25"/>
      <c r="G414" s="25"/>
      <c r="H414" s="25"/>
      <c r="I414" s="26"/>
    </row>
    <row r="415" spans="2:9" x14ac:dyDescent="0.25">
      <c r="B415" s="21" t="s">
        <v>11</v>
      </c>
      <c r="C415" s="25"/>
      <c r="D415" s="25"/>
      <c r="E415" s="25"/>
      <c r="F415" s="25"/>
      <c r="G415" s="25"/>
      <c r="H415" s="25"/>
      <c r="I415" s="26"/>
    </row>
    <row r="416" spans="2:9" x14ac:dyDescent="0.25">
      <c r="B416" s="6"/>
      <c r="C416" s="6" t="s">
        <v>12</v>
      </c>
      <c r="D416" s="7">
        <v>200</v>
      </c>
      <c r="E416" s="7">
        <v>5</v>
      </c>
      <c r="F416" s="7">
        <v>8.5</v>
      </c>
      <c r="G416" s="7">
        <v>19.600000000000001</v>
      </c>
      <c r="H416" s="7">
        <v>175.9</v>
      </c>
      <c r="I416" s="7">
        <v>262</v>
      </c>
    </row>
    <row r="417" spans="2:9" x14ac:dyDescent="0.25">
      <c r="B417" s="6"/>
      <c r="C417" s="6" t="s">
        <v>151</v>
      </c>
      <c r="D417" s="7">
        <v>200</v>
      </c>
      <c r="E417" s="7">
        <v>3.52</v>
      </c>
      <c r="F417" s="7">
        <v>6.69</v>
      </c>
      <c r="G417" s="7">
        <v>25.4</v>
      </c>
      <c r="H417" s="7">
        <v>145.19999999999999</v>
      </c>
      <c r="I417" s="7">
        <v>959</v>
      </c>
    </row>
    <row r="418" spans="2:9" x14ac:dyDescent="0.25">
      <c r="B418" s="6"/>
      <c r="C418" s="6" t="s">
        <v>101</v>
      </c>
      <c r="D418" s="7" t="s">
        <v>15</v>
      </c>
      <c r="E418" s="7">
        <v>3.82</v>
      </c>
      <c r="F418" s="7">
        <v>7.5</v>
      </c>
      <c r="G418" s="7">
        <v>19.5</v>
      </c>
      <c r="H418" s="7">
        <v>161.30000000000001</v>
      </c>
      <c r="I418" s="7">
        <v>1</v>
      </c>
    </row>
    <row r="419" spans="2:9" x14ac:dyDescent="0.25">
      <c r="B419" s="6"/>
      <c r="C419" s="6" t="s">
        <v>17</v>
      </c>
      <c r="D419" s="7">
        <v>100</v>
      </c>
      <c r="E419" s="7">
        <v>2</v>
      </c>
      <c r="F419" s="7">
        <v>0.5</v>
      </c>
      <c r="G419" s="7">
        <v>21</v>
      </c>
      <c r="H419" s="7">
        <v>96</v>
      </c>
      <c r="I419" s="7">
        <v>615</v>
      </c>
    </row>
    <row r="420" spans="2:9" x14ac:dyDescent="0.25">
      <c r="B420" s="21" t="s">
        <v>18</v>
      </c>
      <c r="C420" s="22"/>
      <c r="D420" s="9">
        <v>560</v>
      </c>
      <c r="E420" s="9">
        <f>SUM(E416:E419)</f>
        <v>14.34</v>
      </c>
      <c r="F420" s="9">
        <f>SUM(F416:F419)</f>
        <v>23.19</v>
      </c>
      <c r="G420" s="9">
        <f>SUM(G416:G419)</f>
        <v>85.5</v>
      </c>
      <c r="H420" s="9">
        <f>SUM(H416:H419)</f>
        <v>578.40000000000009</v>
      </c>
      <c r="I420" s="7"/>
    </row>
    <row r="421" spans="2:9" x14ac:dyDescent="0.25">
      <c r="B421" s="21" t="s">
        <v>19</v>
      </c>
      <c r="C421" s="27"/>
      <c r="D421" s="27"/>
      <c r="E421" s="27"/>
      <c r="F421" s="27"/>
      <c r="G421" s="27"/>
      <c r="H421" s="27"/>
      <c r="I421" s="22"/>
    </row>
    <row r="422" spans="2:9" x14ac:dyDescent="0.25">
      <c r="B422" s="10"/>
      <c r="C422" s="11" t="s">
        <v>86</v>
      </c>
      <c r="D422" s="7">
        <v>115</v>
      </c>
      <c r="E422" s="7">
        <v>2.1</v>
      </c>
      <c r="F422" s="7">
        <v>8</v>
      </c>
      <c r="G422" s="7">
        <v>16</v>
      </c>
      <c r="H422" s="7">
        <v>140</v>
      </c>
      <c r="I422" s="7"/>
    </row>
    <row r="423" spans="2:9" x14ac:dyDescent="0.25">
      <c r="B423" s="21" t="s">
        <v>21</v>
      </c>
      <c r="C423" s="22"/>
      <c r="D423" s="9">
        <f>D422</f>
        <v>115</v>
      </c>
      <c r="E423" s="9">
        <f t="shared" ref="E423:H423" si="58">E422</f>
        <v>2.1</v>
      </c>
      <c r="F423" s="9">
        <f t="shared" si="58"/>
        <v>8</v>
      </c>
      <c r="G423" s="9">
        <f t="shared" si="58"/>
        <v>16</v>
      </c>
      <c r="H423" s="9">
        <f t="shared" si="58"/>
        <v>140</v>
      </c>
      <c r="I423" s="7"/>
    </row>
    <row r="424" spans="2:9" x14ac:dyDescent="0.25">
      <c r="B424" s="21" t="s">
        <v>22</v>
      </c>
      <c r="C424" s="27"/>
      <c r="D424" s="27"/>
      <c r="E424" s="27"/>
      <c r="F424" s="27"/>
      <c r="G424" s="27"/>
      <c r="H424" s="27"/>
      <c r="I424" s="22"/>
    </row>
    <row r="425" spans="2:9" x14ac:dyDescent="0.25">
      <c r="B425" s="6"/>
      <c r="C425" s="6" t="s">
        <v>152</v>
      </c>
      <c r="D425" s="7">
        <v>100</v>
      </c>
      <c r="E425" s="7">
        <v>2.5</v>
      </c>
      <c r="F425" s="7">
        <v>8.8000000000000007</v>
      </c>
      <c r="G425" s="7">
        <v>6</v>
      </c>
      <c r="H425" s="7">
        <v>98.3</v>
      </c>
      <c r="I425" s="7">
        <v>22</v>
      </c>
    </row>
    <row r="426" spans="2:9" x14ac:dyDescent="0.25">
      <c r="B426" s="6"/>
      <c r="C426" s="6" t="s">
        <v>112</v>
      </c>
      <c r="D426" s="7">
        <v>250</v>
      </c>
      <c r="E426" s="7">
        <v>6.7</v>
      </c>
      <c r="F426" s="7">
        <v>6.95</v>
      </c>
      <c r="G426" s="7">
        <v>16.399999999999999</v>
      </c>
      <c r="H426" s="7">
        <v>122.4</v>
      </c>
      <c r="I426" s="7">
        <v>76</v>
      </c>
    </row>
    <row r="427" spans="2:9" x14ac:dyDescent="0.25">
      <c r="B427" s="6"/>
      <c r="C427" s="6" t="s">
        <v>97</v>
      </c>
      <c r="D427" s="7">
        <v>180</v>
      </c>
      <c r="E427" s="7">
        <v>2.75</v>
      </c>
      <c r="F427" s="7">
        <v>13.2</v>
      </c>
      <c r="G427" s="7">
        <v>17.3</v>
      </c>
      <c r="H427" s="7">
        <v>199.2</v>
      </c>
      <c r="I427" s="7">
        <v>321</v>
      </c>
    </row>
    <row r="428" spans="2:9" x14ac:dyDescent="0.25">
      <c r="B428" s="6"/>
      <c r="C428" s="6" t="s">
        <v>113</v>
      </c>
      <c r="D428" s="7">
        <v>100</v>
      </c>
      <c r="E428" s="7">
        <v>15.55</v>
      </c>
      <c r="F428" s="7">
        <v>11.55</v>
      </c>
      <c r="G428" s="7">
        <v>15.7</v>
      </c>
      <c r="H428" s="7">
        <v>183</v>
      </c>
      <c r="I428" s="7">
        <v>608</v>
      </c>
    </row>
    <row r="429" spans="2:9" x14ac:dyDescent="0.25">
      <c r="B429" s="6"/>
      <c r="C429" s="6" t="s">
        <v>51</v>
      </c>
      <c r="D429" s="7">
        <v>200</v>
      </c>
      <c r="E429" s="7">
        <v>0.04</v>
      </c>
      <c r="F429" s="7">
        <v>0</v>
      </c>
      <c r="G429" s="7">
        <v>20.6</v>
      </c>
      <c r="H429" s="7">
        <v>94.2</v>
      </c>
      <c r="I429" s="7">
        <v>868</v>
      </c>
    </row>
    <row r="430" spans="2:9" x14ac:dyDescent="0.25">
      <c r="B430" s="6"/>
      <c r="C430" s="6" t="s">
        <v>27</v>
      </c>
      <c r="D430" s="7">
        <v>80</v>
      </c>
      <c r="E430" s="7">
        <v>6.08</v>
      </c>
      <c r="F430" s="7">
        <v>0.5</v>
      </c>
      <c r="G430" s="7">
        <v>40.1</v>
      </c>
      <c r="H430" s="7">
        <v>189.4</v>
      </c>
      <c r="I430" s="7">
        <v>701</v>
      </c>
    </row>
    <row r="431" spans="2:9" x14ac:dyDescent="0.25">
      <c r="B431" s="6"/>
      <c r="C431" s="6" t="s">
        <v>28</v>
      </c>
      <c r="D431" s="7">
        <v>60</v>
      </c>
      <c r="E431" s="7">
        <v>3.51</v>
      </c>
      <c r="F431" s="7">
        <v>0.56999999999999995</v>
      </c>
      <c r="G431" s="7">
        <v>26.6</v>
      </c>
      <c r="H431" s="7">
        <v>113.4</v>
      </c>
      <c r="I431" s="7">
        <v>1</v>
      </c>
    </row>
    <row r="432" spans="2:9" x14ac:dyDescent="0.25">
      <c r="B432" s="21" t="s">
        <v>29</v>
      </c>
      <c r="C432" s="22"/>
      <c r="D432" s="9">
        <f>SUM(D425:D431)</f>
        <v>970</v>
      </c>
      <c r="E432" s="9">
        <f t="shared" ref="E432:H432" si="59">SUM(E425:E431)</f>
        <v>37.129999999999995</v>
      </c>
      <c r="F432" s="9">
        <f t="shared" si="59"/>
        <v>41.57</v>
      </c>
      <c r="G432" s="9">
        <f t="shared" si="59"/>
        <v>142.69999999999999</v>
      </c>
      <c r="H432" s="9">
        <f t="shared" si="59"/>
        <v>999.9</v>
      </c>
      <c r="I432" s="7"/>
    </row>
    <row r="433" spans="2:9" x14ac:dyDescent="0.25">
      <c r="B433" s="21" t="s">
        <v>30</v>
      </c>
      <c r="C433" s="22"/>
      <c r="D433" s="7"/>
      <c r="E433" s="7"/>
      <c r="F433" s="7"/>
      <c r="G433" s="7"/>
      <c r="H433" s="7"/>
      <c r="I433" s="7"/>
    </row>
    <row r="434" spans="2:9" x14ac:dyDescent="0.25">
      <c r="B434" s="6"/>
      <c r="C434" s="6" t="s">
        <v>153</v>
      </c>
      <c r="D434" s="7">
        <v>70</v>
      </c>
      <c r="E434" s="7">
        <v>4.5999999999999996</v>
      </c>
      <c r="F434" s="7">
        <v>11.2</v>
      </c>
      <c r="G434" s="7">
        <v>30.48</v>
      </c>
      <c r="H434" s="7">
        <v>277</v>
      </c>
      <c r="I434" s="7">
        <v>130</v>
      </c>
    </row>
    <row r="435" spans="2:9" x14ac:dyDescent="0.25">
      <c r="B435" s="6"/>
      <c r="C435" s="6" t="s">
        <v>95</v>
      </c>
      <c r="D435" s="7">
        <v>200</v>
      </c>
      <c r="E435" s="7">
        <v>0.1</v>
      </c>
      <c r="F435" s="7">
        <v>0</v>
      </c>
      <c r="G435" s="7">
        <v>13.8</v>
      </c>
      <c r="H435" s="7">
        <v>54</v>
      </c>
      <c r="I435" s="7">
        <v>707</v>
      </c>
    </row>
    <row r="436" spans="2:9" x14ac:dyDescent="0.25">
      <c r="B436" s="21" t="s">
        <v>34</v>
      </c>
      <c r="C436" s="22"/>
      <c r="D436" s="9">
        <v>270</v>
      </c>
      <c r="E436" s="9">
        <f>E434+E435</f>
        <v>4.6999999999999993</v>
      </c>
      <c r="F436" s="9">
        <f t="shared" ref="F436:H436" si="60">F434+F435</f>
        <v>11.2</v>
      </c>
      <c r="G436" s="9">
        <f t="shared" si="60"/>
        <v>44.28</v>
      </c>
      <c r="H436" s="9">
        <f t="shared" si="60"/>
        <v>331</v>
      </c>
      <c r="I436" s="7"/>
    </row>
    <row r="437" spans="2:9" x14ac:dyDescent="0.25">
      <c r="B437" s="21" t="s">
        <v>35</v>
      </c>
      <c r="C437" s="22"/>
      <c r="D437" s="7"/>
      <c r="E437" s="7"/>
      <c r="F437" s="7"/>
      <c r="G437" s="7"/>
      <c r="H437" s="7"/>
      <c r="I437" s="7"/>
    </row>
    <row r="438" spans="2:9" x14ac:dyDescent="0.25">
      <c r="B438" s="6"/>
      <c r="C438" s="6" t="s">
        <v>65</v>
      </c>
      <c r="D438" s="7">
        <v>100</v>
      </c>
      <c r="E438" s="7">
        <v>20.100000000000001</v>
      </c>
      <c r="F438" s="7">
        <v>13.6</v>
      </c>
      <c r="G438" s="7">
        <v>0</v>
      </c>
      <c r="H438" s="7">
        <v>206.25</v>
      </c>
      <c r="I438" s="7">
        <v>637</v>
      </c>
    </row>
    <row r="439" spans="2:9" x14ac:dyDescent="0.25">
      <c r="B439" s="6"/>
      <c r="C439" s="6" t="s">
        <v>55</v>
      </c>
      <c r="D439" s="7">
        <v>180</v>
      </c>
      <c r="E439" s="7">
        <v>5.52</v>
      </c>
      <c r="F439" s="7">
        <v>7.55</v>
      </c>
      <c r="G439" s="7">
        <v>25.1</v>
      </c>
      <c r="H439" s="7">
        <v>168</v>
      </c>
      <c r="I439" s="7">
        <v>688</v>
      </c>
    </row>
    <row r="440" spans="2:9" x14ac:dyDescent="0.25">
      <c r="B440" s="6"/>
      <c r="C440" s="6" t="s">
        <v>79</v>
      </c>
      <c r="D440" s="7">
        <v>200</v>
      </c>
      <c r="E440" s="7">
        <v>0.1</v>
      </c>
      <c r="F440" s="7">
        <v>0</v>
      </c>
      <c r="G440" s="7">
        <v>9.98</v>
      </c>
      <c r="H440" s="7">
        <v>37.4</v>
      </c>
      <c r="I440" s="7">
        <v>948</v>
      </c>
    </row>
    <row r="441" spans="2:9" x14ac:dyDescent="0.25">
      <c r="B441" s="6"/>
      <c r="C441" s="6" t="s">
        <v>27</v>
      </c>
      <c r="D441" s="7">
        <v>80</v>
      </c>
      <c r="E441" s="7">
        <v>6.08</v>
      </c>
      <c r="F441" s="7">
        <v>0.5</v>
      </c>
      <c r="G441" s="7">
        <v>40.1</v>
      </c>
      <c r="H441" s="7">
        <v>189.4</v>
      </c>
      <c r="I441" s="7">
        <v>701</v>
      </c>
    </row>
    <row r="442" spans="2:9" x14ac:dyDescent="0.25">
      <c r="B442" s="6"/>
      <c r="C442" s="6" t="s">
        <v>28</v>
      </c>
      <c r="D442" s="7">
        <v>60</v>
      </c>
      <c r="E442" s="7">
        <v>3.51</v>
      </c>
      <c r="F442" s="7">
        <v>0.56999999999999995</v>
      </c>
      <c r="G442" s="7">
        <v>26.6</v>
      </c>
      <c r="H442" s="7">
        <v>113.4</v>
      </c>
      <c r="I442" s="7">
        <v>1</v>
      </c>
    </row>
    <row r="443" spans="2:9" x14ac:dyDescent="0.25">
      <c r="B443" s="21" t="s">
        <v>39</v>
      </c>
      <c r="C443" s="22"/>
      <c r="D443" s="9">
        <f>SUM(D438:D442)</f>
        <v>620</v>
      </c>
      <c r="E443" s="9">
        <f t="shared" ref="E443:H443" si="61">SUM(E438:E442)</f>
        <v>35.31</v>
      </c>
      <c r="F443" s="9">
        <f t="shared" si="61"/>
        <v>22.22</v>
      </c>
      <c r="G443" s="9">
        <f t="shared" si="61"/>
        <v>101.78</v>
      </c>
      <c r="H443" s="9">
        <f t="shared" si="61"/>
        <v>714.44999999999993</v>
      </c>
      <c r="I443" s="7"/>
    </row>
    <row r="444" spans="2:9" x14ac:dyDescent="0.25">
      <c r="B444" s="6"/>
      <c r="C444" s="6"/>
      <c r="D444" s="7"/>
      <c r="E444" s="7"/>
      <c r="F444" s="7"/>
      <c r="G444" s="7"/>
      <c r="H444" s="7"/>
      <c r="I444" s="7"/>
    </row>
    <row r="445" spans="2:9" x14ac:dyDescent="0.25">
      <c r="B445" s="21" t="s">
        <v>40</v>
      </c>
      <c r="C445" s="22"/>
      <c r="D445" s="7"/>
      <c r="E445" s="9">
        <f>E420+E423+E432+E436+E443</f>
        <v>93.58</v>
      </c>
      <c r="F445" s="9">
        <f>F420+F423+F432+F436+F443</f>
        <v>106.18</v>
      </c>
      <c r="G445" s="9">
        <f>G420+G423+G432+G436+G443</f>
        <v>390.26</v>
      </c>
      <c r="H445" s="9">
        <f>H420+H423+H432+H436+H443</f>
        <v>2763.75</v>
      </c>
      <c r="I445" s="7"/>
    </row>
    <row r="448" spans="2:9" x14ac:dyDescent="0.25">
      <c r="B448" s="28" t="s">
        <v>41</v>
      </c>
      <c r="C448" s="28"/>
      <c r="D448" s="28"/>
      <c r="E448" s="28"/>
      <c r="F448" s="28"/>
      <c r="G448" s="28"/>
      <c r="H448" s="28"/>
      <c r="I448" s="28"/>
    </row>
    <row r="449" spans="2:9" x14ac:dyDescent="0.25">
      <c r="B449" s="29"/>
      <c r="C449" s="31" t="s">
        <v>2</v>
      </c>
      <c r="D449" s="33" t="s">
        <v>3</v>
      </c>
      <c r="E449" s="23" t="s">
        <v>4</v>
      </c>
      <c r="F449" s="35"/>
      <c r="G449" s="24"/>
      <c r="H449" s="33" t="s">
        <v>5</v>
      </c>
      <c r="I449" s="33" t="s">
        <v>6</v>
      </c>
    </row>
    <row r="450" spans="2:9" x14ac:dyDescent="0.25">
      <c r="B450" s="30"/>
      <c r="C450" s="32"/>
      <c r="D450" s="34"/>
      <c r="E450" s="5" t="s">
        <v>7</v>
      </c>
      <c r="F450" s="5" t="s">
        <v>8</v>
      </c>
      <c r="G450" s="5" t="s">
        <v>9</v>
      </c>
      <c r="H450" s="34"/>
      <c r="I450" s="34"/>
    </row>
    <row r="451" spans="2:9" x14ac:dyDescent="0.25">
      <c r="B451" s="21" t="s">
        <v>154</v>
      </c>
      <c r="C451" s="25"/>
      <c r="D451" s="25"/>
      <c r="E451" s="25"/>
      <c r="F451" s="25"/>
      <c r="G451" s="25"/>
      <c r="H451" s="25"/>
      <c r="I451" s="26"/>
    </row>
    <row r="452" spans="2:9" x14ac:dyDescent="0.25">
      <c r="B452" s="21" t="s">
        <v>11</v>
      </c>
      <c r="C452" s="25"/>
      <c r="D452" s="25"/>
      <c r="E452" s="25"/>
      <c r="F452" s="25"/>
      <c r="G452" s="25"/>
      <c r="H452" s="25"/>
      <c r="I452" s="26"/>
    </row>
    <row r="453" spans="2:9" x14ac:dyDescent="0.25">
      <c r="B453" s="6"/>
      <c r="C453" s="6" t="s">
        <v>110</v>
      </c>
      <c r="D453" s="7">
        <v>200</v>
      </c>
      <c r="E453" s="7">
        <v>8.6999999999999993</v>
      </c>
      <c r="F453" s="7">
        <v>13.02</v>
      </c>
      <c r="G453" s="7">
        <v>19.600000000000001</v>
      </c>
      <c r="H453" s="7">
        <v>277.97000000000003</v>
      </c>
      <c r="I453" s="7">
        <v>66</v>
      </c>
    </row>
    <row r="454" spans="2:9" x14ac:dyDescent="0.25">
      <c r="B454" s="6"/>
      <c r="C454" s="6" t="s">
        <v>38</v>
      </c>
      <c r="D454" s="7">
        <v>200</v>
      </c>
      <c r="E454" s="7">
        <v>0.2</v>
      </c>
      <c r="F454" s="7">
        <v>0</v>
      </c>
      <c r="G454" s="7">
        <v>14</v>
      </c>
      <c r="H454" s="7">
        <v>28</v>
      </c>
      <c r="I454" s="7">
        <v>707</v>
      </c>
    </row>
    <row r="455" spans="2:9" x14ac:dyDescent="0.25">
      <c r="B455" s="6"/>
      <c r="C455" s="6" t="s">
        <v>101</v>
      </c>
      <c r="D455" s="7" t="s">
        <v>15</v>
      </c>
      <c r="E455" s="7">
        <v>3.82</v>
      </c>
      <c r="F455" s="7">
        <v>7.5</v>
      </c>
      <c r="G455" s="7">
        <v>19.5</v>
      </c>
      <c r="H455" s="7">
        <v>161.30000000000001</v>
      </c>
      <c r="I455" s="7">
        <v>1</v>
      </c>
    </row>
    <row r="456" spans="2:9" x14ac:dyDescent="0.25">
      <c r="B456" s="6"/>
      <c r="C456" s="6" t="s">
        <v>45</v>
      </c>
      <c r="D456" s="7">
        <v>100</v>
      </c>
      <c r="E456" s="7">
        <v>0.9</v>
      </c>
      <c r="F456" s="7">
        <v>0.2</v>
      </c>
      <c r="G456" s="7">
        <v>8.1</v>
      </c>
      <c r="H456" s="7">
        <v>43</v>
      </c>
      <c r="I456" s="7">
        <v>615</v>
      </c>
    </row>
    <row r="457" spans="2:9" x14ac:dyDescent="0.25">
      <c r="B457" s="21" t="s">
        <v>18</v>
      </c>
      <c r="C457" s="22"/>
      <c r="D457" s="9">
        <v>550</v>
      </c>
      <c r="E457" s="9">
        <f>SUM(E453:E456)</f>
        <v>13.62</v>
      </c>
      <c r="F457" s="9">
        <f>SUM(F453:F456)</f>
        <v>20.72</v>
      </c>
      <c r="G457" s="9">
        <f>SUM(G453:G456)</f>
        <v>61.2</v>
      </c>
      <c r="H457" s="9">
        <f>SUM(H453:H456)</f>
        <v>510.27000000000004</v>
      </c>
      <c r="I457" s="7"/>
    </row>
    <row r="458" spans="2:9" x14ac:dyDescent="0.25">
      <c r="B458" s="21" t="s">
        <v>19</v>
      </c>
      <c r="C458" s="27"/>
      <c r="D458" s="27"/>
      <c r="E458" s="27"/>
      <c r="F458" s="27"/>
      <c r="G458" s="27"/>
      <c r="H458" s="27"/>
      <c r="I458" s="22"/>
    </row>
    <row r="459" spans="2:9" x14ac:dyDescent="0.25">
      <c r="B459" s="10"/>
      <c r="C459" s="11" t="s">
        <v>20</v>
      </c>
      <c r="D459" s="7">
        <v>200</v>
      </c>
      <c r="E459" s="7">
        <v>5.8</v>
      </c>
      <c r="F459" s="7">
        <v>6.4</v>
      </c>
      <c r="G459" s="7">
        <v>7.6</v>
      </c>
      <c r="H459" s="7">
        <v>118</v>
      </c>
      <c r="I459" s="7"/>
    </row>
    <row r="460" spans="2:9" x14ac:dyDescent="0.25">
      <c r="B460" s="21" t="s">
        <v>21</v>
      </c>
      <c r="C460" s="22"/>
      <c r="D460" s="9">
        <f>D459</f>
        <v>200</v>
      </c>
      <c r="E460" s="9">
        <f t="shared" ref="E460:H460" si="62">E459</f>
        <v>5.8</v>
      </c>
      <c r="F460" s="9">
        <f t="shared" si="62"/>
        <v>6.4</v>
      </c>
      <c r="G460" s="9">
        <f t="shared" si="62"/>
        <v>7.6</v>
      </c>
      <c r="H460" s="9">
        <f t="shared" si="62"/>
        <v>118</v>
      </c>
      <c r="I460" s="7"/>
    </row>
    <row r="461" spans="2:9" x14ac:dyDescent="0.25">
      <c r="B461" s="21" t="s">
        <v>22</v>
      </c>
      <c r="C461" s="27"/>
      <c r="D461" s="27"/>
      <c r="E461" s="27"/>
      <c r="F461" s="27"/>
      <c r="G461" s="27"/>
      <c r="H461" s="27"/>
      <c r="I461" s="22"/>
    </row>
    <row r="462" spans="2:9" x14ac:dyDescent="0.25">
      <c r="B462" s="6"/>
      <c r="C462" s="6" t="s">
        <v>155</v>
      </c>
      <c r="D462" s="7">
        <v>100</v>
      </c>
      <c r="E462" s="7">
        <v>1.6</v>
      </c>
      <c r="F462" s="7">
        <v>2.5</v>
      </c>
      <c r="G462" s="7">
        <v>9.1999999999999993</v>
      </c>
      <c r="H462" s="7">
        <v>95</v>
      </c>
      <c r="I462" s="7">
        <v>2</v>
      </c>
    </row>
    <row r="463" spans="2:9" x14ac:dyDescent="0.25">
      <c r="B463" s="6"/>
      <c r="C463" s="6" t="s">
        <v>156</v>
      </c>
      <c r="D463" s="7">
        <v>250</v>
      </c>
      <c r="E463" s="7">
        <v>7.85</v>
      </c>
      <c r="F463" s="7">
        <v>5.28</v>
      </c>
      <c r="G463" s="7">
        <v>16.329999999999998</v>
      </c>
      <c r="H463" s="7">
        <v>134.75</v>
      </c>
      <c r="I463" s="7">
        <v>206</v>
      </c>
    </row>
    <row r="464" spans="2:9" x14ac:dyDescent="0.25">
      <c r="B464" s="6"/>
      <c r="C464" s="6" t="s">
        <v>64</v>
      </c>
      <c r="D464" s="7">
        <v>180</v>
      </c>
      <c r="E464" s="7">
        <v>4.4400000000000004</v>
      </c>
      <c r="F464" s="7">
        <v>7.38</v>
      </c>
      <c r="G464" s="7">
        <v>46.26</v>
      </c>
      <c r="H464" s="7">
        <v>273.60000000000002</v>
      </c>
      <c r="I464" s="7">
        <v>511</v>
      </c>
    </row>
    <row r="465" spans="2:9" x14ac:dyDescent="0.25">
      <c r="B465" s="6"/>
      <c r="C465" s="6" t="s">
        <v>157</v>
      </c>
      <c r="D465" s="7">
        <v>100</v>
      </c>
      <c r="E465" s="7">
        <v>18</v>
      </c>
      <c r="F465" s="7">
        <v>17</v>
      </c>
      <c r="G465" s="7">
        <v>8</v>
      </c>
      <c r="H465" s="7">
        <v>256</v>
      </c>
      <c r="I465" s="7">
        <v>148</v>
      </c>
    </row>
    <row r="466" spans="2:9" x14ac:dyDescent="0.25">
      <c r="B466" s="6"/>
      <c r="C466" s="6" t="s">
        <v>51</v>
      </c>
      <c r="D466" s="7">
        <v>200</v>
      </c>
      <c r="E466" s="7">
        <v>0.04</v>
      </c>
      <c r="F466" s="7">
        <v>0</v>
      </c>
      <c r="G466" s="7">
        <v>24.76</v>
      </c>
      <c r="H466" s="7">
        <v>94.2</v>
      </c>
      <c r="I466" s="7">
        <v>868</v>
      </c>
    </row>
    <row r="467" spans="2:9" x14ac:dyDescent="0.25">
      <c r="B467" s="6"/>
      <c r="C467" s="6" t="s">
        <v>27</v>
      </c>
      <c r="D467" s="7">
        <v>80</v>
      </c>
      <c r="E467" s="7">
        <v>6.08</v>
      </c>
      <c r="F467" s="7">
        <v>0.5</v>
      </c>
      <c r="G467" s="7">
        <v>40.1</v>
      </c>
      <c r="H467" s="7">
        <v>189.4</v>
      </c>
      <c r="I467" s="7">
        <v>701</v>
      </c>
    </row>
    <row r="468" spans="2:9" x14ac:dyDescent="0.25">
      <c r="B468" s="6"/>
      <c r="C468" s="6" t="s">
        <v>28</v>
      </c>
      <c r="D468" s="7">
        <v>60</v>
      </c>
      <c r="E468" s="7">
        <v>3.51</v>
      </c>
      <c r="F468" s="7">
        <v>0.56999999999999995</v>
      </c>
      <c r="G468" s="7">
        <v>26.6</v>
      </c>
      <c r="H468" s="7">
        <v>113.4</v>
      </c>
      <c r="I468" s="7">
        <v>1</v>
      </c>
    </row>
    <row r="469" spans="2:9" x14ac:dyDescent="0.25">
      <c r="B469" s="21" t="s">
        <v>29</v>
      </c>
      <c r="C469" s="22"/>
      <c r="D469" s="9">
        <f>SUM(D462:D468)</f>
        <v>970</v>
      </c>
      <c r="E469" s="9">
        <f t="shared" ref="E469:H469" si="63">SUM(E462:E468)</f>
        <v>41.519999999999996</v>
      </c>
      <c r="F469" s="9">
        <f t="shared" si="63"/>
        <v>33.229999999999997</v>
      </c>
      <c r="G469" s="9">
        <f t="shared" si="63"/>
        <v>171.25</v>
      </c>
      <c r="H469" s="9">
        <f t="shared" si="63"/>
        <v>1156.3500000000001</v>
      </c>
      <c r="I469" s="7"/>
    </row>
    <row r="470" spans="2:9" x14ac:dyDescent="0.25">
      <c r="B470" s="21" t="s">
        <v>30</v>
      </c>
      <c r="C470" s="22"/>
      <c r="D470" s="7"/>
      <c r="E470" s="7"/>
      <c r="F470" s="7"/>
      <c r="G470" s="7"/>
      <c r="H470" s="7"/>
      <c r="I470" s="7"/>
    </row>
    <row r="471" spans="2:9" x14ac:dyDescent="0.25">
      <c r="B471" s="6"/>
      <c r="C471" s="6" t="s">
        <v>158</v>
      </c>
      <c r="D471" s="7">
        <v>70</v>
      </c>
      <c r="E471" s="7">
        <v>5.04</v>
      </c>
      <c r="F471" s="7">
        <v>17.64</v>
      </c>
      <c r="G471" s="7">
        <v>30.66</v>
      </c>
      <c r="H471" s="7">
        <v>269.56</v>
      </c>
      <c r="I471" s="7">
        <v>129</v>
      </c>
    </row>
    <row r="472" spans="2:9" x14ac:dyDescent="0.25">
      <c r="B472" s="6"/>
      <c r="C472" s="6" t="s">
        <v>56</v>
      </c>
      <c r="D472" s="7">
        <v>200</v>
      </c>
      <c r="E472" s="7">
        <v>0.1</v>
      </c>
      <c r="F472" s="7">
        <v>0</v>
      </c>
      <c r="G472" s="7">
        <v>21.2</v>
      </c>
      <c r="H472" s="7">
        <v>88</v>
      </c>
      <c r="I472" s="7">
        <v>707</v>
      </c>
    </row>
    <row r="473" spans="2:9" x14ac:dyDescent="0.25">
      <c r="B473" s="21" t="s">
        <v>34</v>
      </c>
      <c r="C473" s="22"/>
      <c r="D473" s="9">
        <v>270</v>
      </c>
      <c r="E473" s="9">
        <f>E471+E472</f>
        <v>5.14</v>
      </c>
      <c r="F473" s="9">
        <f t="shared" ref="F473:H473" si="64">F471+F472</f>
        <v>17.64</v>
      </c>
      <c r="G473" s="9">
        <f t="shared" si="64"/>
        <v>51.86</v>
      </c>
      <c r="H473" s="9">
        <f t="shared" si="64"/>
        <v>357.56</v>
      </c>
      <c r="I473" s="7"/>
    </row>
    <row r="474" spans="2:9" x14ac:dyDescent="0.25">
      <c r="B474" s="21" t="s">
        <v>35</v>
      </c>
      <c r="C474" s="22"/>
      <c r="D474" s="7"/>
      <c r="E474" s="7"/>
      <c r="F474" s="7"/>
      <c r="G474" s="7"/>
      <c r="H474" s="7"/>
      <c r="I474" s="7"/>
    </row>
    <row r="475" spans="2:9" x14ac:dyDescent="0.25">
      <c r="B475" s="6"/>
      <c r="C475" s="6" t="s">
        <v>36</v>
      </c>
      <c r="D475" s="7">
        <v>110</v>
      </c>
      <c r="E475" s="7">
        <v>10.4</v>
      </c>
      <c r="F475" s="7">
        <v>5.4</v>
      </c>
      <c r="G475" s="7">
        <v>4.3</v>
      </c>
      <c r="H475" s="7">
        <v>129.37</v>
      </c>
      <c r="I475" s="7">
        <v>88</v>
      </c>
    </row>
    <row r="476" spans="2:9" x14ac:dyDescent="0.25">
      <c r="B476" s="6"/>
      <c r="C476" s="6" t="s">
        <v>37</v>
      </c>
      <c r="D476" s="7">
        <v>180</v>
      </c>
      <c r="E476" s="7">
        <v>8.9499999999999993</v>
      </c>
      <c r="F476" s="7">
        <v>6.73</v>
      </c>
      <c r="G476" s="7">
        <v>43</v>
      </c>
      <c r="H476" s="7">
        <v>276.52999999999997</v>
      </c>
      <c r="I476" s="7">
        <v>679</v>
      </c>
    </row>
    <row r="477" spans="2:9" x14ac:dyDescent="0.25">
      <c r="B477" s="6"/>
      <c r="C477" s="6" t="s">
        <v>33</v>
      </c>
      <c r="D477" s="7">
        <v>200</v>
      </c>
      <c r="E477" s="7">
        <v>1.04</v>
      </c>
      <c r="F477" s="7">
        <v>0</v>
      </c>
      <c r="G477" s="7">
        <v>26.96</v>
      </c>
      <c r="H477" s="7">
        <v>107.44</v>
      </c>
      <c r="I477" s="7">
        <v>325</v>
      </c>
    </row>
    <row r="478" spans="2:9" x14ac:dyDescent="0.25">
      <c r="B478" s="6"/>
      <c r="C478" s="6" t="s">
        <v>27</v>
      </c>
      <c r="D478" s="7">
        <v>80</v>
      </c>
      <c r="E478" s="7">
        <v>6.08</v>
      </c>
      <c r="F478" s="7">
        <v>0.5</v>
      </c>
      <c r="G478" s="7">
        <v>40.1</v>
      </c>
      <c r="H478" s="7">
        <v>189.4</v>
      </c>
      <c r="I478" s="7">
        <v>701</v>
      </c>
    </row>
    <row r="479" spans="2:9" x14ac:dyDescent="0.25">
      <c r="B479" s="6"/>
      <c r="C479" s="6" t="s">
        <v>28</v>
      </c>
      <c r="D479" s="7">
        <v>60</v>
      </c>
      <c r="E479" s="7">
        <v>3.51</v>
      </c>
      <c r="F479" s="7">
        <v>0.56999999999999995</v>
      </c>
      <c r="G479" s="7">
        <v>26.6</v>
      </c>
      <c r="H479" s="7">
        <v>113.4</v>
      </c>
      <c r="I479" s="7">
        <v>1</v>
      </c>
    </row>
    <row r="480" spans="2:9" x14ac:dyDescent="0.25">
      <c r="B480" s="21" t="s">
        <v>39</v>
      </c>
      <c r="C480" s="22"/>
      <c r="D480" s="9">
        <f>SUM(D475:D479)</f>
        <v>630</v>
      </c>
      <c r="E480" s="9">
        <f t="shared" ref="E480:H480" si="65">SUM(E475:E479)</f>
        <v>29.979999999999997</v>
      </c>
      <c r="F480" s="9">
        <f t="shared" si="65"/>
        <v>13.200000000000001</v>
      </c>
      <c r="G480" s="9">
        <f t="shared" si="65"/>
        <v>140.95999999999998</v>
      </c>
      <c r="H480" s="9">
        <f t="shared" si="65"/>
        <v>816.13999999999987</v>
      </c>
      <c r="I480" s="7"/>
    </row>
    <row r="481" spans="2:9" x14ac:dyDescent="0.25">
      <c r="B481" s="6"/>
      <c r="C481" s="6"/>
      <c r="D481" s="7"/>
      <c r="E481" s="7"/>
      <c r="F481" s="7"/>
      <c r="G481" s="7"/>
      <c r="H481" s="7"/>
      <c r="I481" s="7"/>
    </row>
    <row r="482" spans="2:9" x14ac:dyDescent="0.25">
      <c r="B482" s="21" t="s">
        <v>40</v>
      </c>
      <c r="C482" s="22"/>
      <c r="D482" s="7"/>
      <c r="E482" s="9">
        <f>E457+E460+E469+E473+E480</f>
        <v>96.06</v>
      </c>
      <c r="F482" s="9">
        <f>F457+F460+F469+F473+F480</f>
        <v>91.19</v>
      </c>
      <c r="G482" s="9">
        <f>G457+G460+G469+G473+G480</f>
        <v>432.87</v>
      </c>
      <c r="H482" s="9">
        <f>H457+H460+H469+H473+H480</f>
        <v>2958.32</v>
      </c>
      <c r="I482" s="7"/>
    </row>
    <row r="485" spans="2:9" x14ac:dyDescent="0.25">
      <c r="B485" s="28" t="s">
        <v>41</v>
      </c>
      <c r="C485" s="28"/>
      <c r="D485" s="28"/>
      <c r="E485" s="28"/>
      <c r="F485" s="28"/>
      <c r="G485" s="28"/>
      <c r="H485" s="28"/>
      <c r="I485" s="28"/>
    </row>
    <row r="486" spans="2:9" x14ac:dyDescent="0.25">
      <c r="B486" s="29"/>
      <c r="C486" s="31" t="s">
        <v>2</v>
      </c>
      <c r="D486" s="33" t="s">
        <v>3</v>
      </c>
      <c r="E486" s="23" t="s">
        <v>4</v>
      </c>
      <c r="F486" s="35"/>
      <c r="G486" s="24"/>
      <c r="H486" s="33" t="s">
        <v>5</v>
      </c>
      <c r="I486" s="33" t="s">
        <v>6</v>
      </c>
    </row>
    <row r="487" spans="2:9" x14ac:dyDescent="0.25">
      <c r="B487" s="30"/>
      <c r="C487" s="32"/>
      <c r="D487" s="34"/>
      <c r="E487" s="5" t="s">
        <v>7</v>
      </c>
      <c r="F487" s="5" t="s">
        <v>8</v>
      </c>
      <c r="G487" s="5" t="s">
        <v>9</v>
      </c>
      <c r="H487" s="34"/>
      <c r="I487" s="34"/>
    </row>
    <row r="488" spans="2:9" x14ac:dyDescent="0.25">
      <c r="B488" s="21" t="s">
        <v>159</v>
      </c>
      <c r="C488" s="25"/>
      <c r="D488" s="25"/>
      <c r="E488" s="25"/>
      <c r="F488" s="25"/>
      <c r="G488" s="25"/>
      <c r="H488" s="25"/>
      <c r="I488" s="26"/>
    </row>
    <row r="489" spans="2:9" x14ac:dyDescent="0.25">
      <c r="B489" s="21" t="s">
        <v>11</v>
      </c>
      <c r="C489" s="25"/>
      <c r="D489" s="25"/>
      <c r="E489" s="25"/>
      <c r="F489" s="25"/>
      <c r="G489" s="25"/>
      <c r="H489" s="25"/>
      <c r="I489" s="26"/>
    </row>
    <row r="490" spans="2:9" x14ac:dyDescent="0.25">
      <c r="B490" s="6"/>
      <c r="C490" s="6" t="s">
        <v>72</v>
      </c>
      <c r="D490" s="7">
        <v>200</v>
      </c>
      <c r="E490" s="7">
        <v>5.17</v>
      </c>
      <c r="F490" s="7">
        <v>6.09</v>
      </c>
      <c r="G490" s="7">
        <v>22.9</v>
      </c>
      <c r="H490" s="7">
        <v>178.55</v>
      </c>
      <c r="I490" s="7">
        <v>92</v>
      </c>
    </row>
    <row r="491" spans="2:9" x14ac:dyDescent="0.25">
      <c r="B491" s="6"/>
      <c r="C491" s="6" t="s">
        <v>134</v>
      </c>
      <c r="D491" s="7">
        <v>200</v>
      </c>
      <c r="E491" s="7">
        <v>1.6</v>
      </c>
      <c r="F491" s="7">
        <v>1.69</v>
      </c>
      <c r="G491" s="7">
        <v>21.76</v>
      </c>
      <c r="H491" s="7">
        <v>103.37</v>
      </c>
      <c r="I491" s="7">
        <v>1213</v>
      </c>
    </row>
    <row r="492" spans="2:9" x14ac:dyDescent="0.25">
      <c r="B492" s="6"/>
      <c r="C492" s="6" t="s">
        <v>101</v>
      </c>
      <c r="D492" s="7" t="s">
        <v>15</v>
      </c>
      <c r="E492" s="7">
        <v>3.82</v>
      </c>
      <c r="F492" s="7">
        <v>7.5</v>
      </c>
      <c r="G492" s="7">
        <v>19.5</v>
      </c>
      <c r="H492" s="7">
        <v>161.30000000000001</v>
      </c>
      <c r="I492" s="7">
        <v>1</v>
      </c>
    </row>
    <row r="493" spans="2:9" x14ac:dyDescent="0.25">
      <c r="B493" s="6"/>
      <c r="C493" s="6" t="s">
        <v>16</v>
      </c>
      <c r="D493" s="7">
        <v>20</v>
      </c>
      <c r="E493" s="7">
        <v>5.12</v>
      </c>
      <c r="F493" s="7">
        <v>5.22</v>
      </c>
      <c r="G493" s="7">
        <v>0</v>
      </c>
      <c r="H493" s="7">
        <v>69</v>
      </c>
      <c r="I493" s="7">
        <v>42</v>
      </c>
    </row>
    <row r="494" spans="2:9" x14ac:dyDescent="0.25">
      <c r="B494" s="6"/>
      <c r="C494" s="6" t="s">
        <v>74</v>
      </c>
      <c r="D494" s="7">
        <v>100</v>
      </c>
      <c r="E494" s="7">
        <v>0.4</v>
      </c>
      <c r="F494" s="7">
        <v>0.3</v>
      </c>
      <c r="G494" s="7">
        <v>10.3</v>
      </c>
      <c r="H494" s="7">
        <v>47</v>
      </c>
      <c r="I494" s="7">
        <v>615</v>
      </c>
    </row>
    <row r="495" spans="2:9" x14ac:dyDescent="0.25">
      <c r="B495" s="21" t="s">
        <v>18</v>
      </c>
      <c r="C495" s="22"/>
      <c r="D495" s="9">
        <v>570</v>
      </c>
      <c r="E495" s="9">
        <f>SUM(E490:E494)</f>
        <v>16.11</v>
      </c>
      <c r="F495" s="9">
        <f>SUM(F490:F494)</f>
        <v>20.8</v>
      </c>
      <c r="G495" s="9">
        <f>SUM(G490:G494)</f>
        <v>74.459999999999994</v>
      </c>
      <c r="H495" s="9">
        <f>SUM(H490:H494)</f>
        <v>559.22</v>
      </c>
      <c r="I495" s="7"/>
    </row>
    <row r="496" spans="2:9" x14ac:dyDescent="0.25">
      <c r="B496" s="21" t="s">
        <v>19</v>
      </c>
      <c r="C496" s="27"/>
      <c r="D496" s="27"/>
      <c r="E496" s="27"/>
      <c r="F496" s="27"/>
      <c r="G496" s="27"/>
      <c r="H496" s="27"/>
      <c r="I496" s="22"/>
    </row>
    <row r="497" spans="2:9" x14ac:dyDescent="0.25">
      <c r="B497" s="10"/>
      <c r="C497" s="11" t="s">
        <v>86</v>
      </c>
      <c r="D497" s="7">
        <v>270</v>
      </c>
      <c r="E497" s="7">
        <v>5.6</v>
      </c>
      <c r="F497" s="7">
        <v>5.4</v>
      </c>
      <c r="G497" s="7">
        <v>20.399999999999999</v>
      </c>
      <c r="H497" s="7">
        <v>162.4</v>
      </c>
      <c r="I497" s="7">
        <v>698</v>
      </c>
    </row>
    <row r="498" spans="2:9" x14ac:dyDescent="0.25">
      <c r="B498" s="21" t="s">
        <v>21</v>
      </c>
      <c r="C498" s="22"/>
      <c r="D498" s="9">
        <f>D497</f>
        <v>270</v>
      </c>
      <c r="E498" s="9">
        <f t="shared" ref="E498:H498" si="66">E497</f>
        <v>5.6</v>
      </c>
      <c r="F498" s="9">
        <f t="shared" si="66"/>
        <v>5.4</v>
      </c>
      <c r="G498" s="9">
        <f t="shared" si="66"/>
        <v>20.399999999999999</v>
      </c>
      <c r="H498" s="9">
        <f t="shared" si="66"/>
        <v>162.4</v>
      </c>
      <c r="I498" s="7"/>
    </row>
    <row r="499" spans="2:9" x14ac:dyDescent="0.25">
      <c r="B499" s="21" t="s">
        <v>22</v>
      </c>
      <c r="C499" s="27"/>
      <c r="D499" s="27"/>
      <c r="E499" s="27"/>
      <c r="F499" s="27"/>
      <c r="G499" s="27"/>
      <c r="H499" s="27"/>
      <c r="I499" s="22"/>
    </row>
    <row r="500" spans="2:9" x14ac:dyDescent="0.25">
      <c r="B500" s="6"/>
      <c r="C500" s="6" t="s">
        <v>160</v>
      </c>
      <c r="D500" s="7">
        <v>100</v>
      </c>
      <c r="E500" s="7">
        <v>2.2000000000000002</v>
      </c>
      <c r="F500" s="7">
        <v>4.5999999999999996</v>
      </c>
      <c r="G500" s="7">
        <v>10.88</v>
      </c>
      <c r="H500" s="7">
        <v>93.7</v>
      </c>
      <c r="I500" s="7">
        <v>126</v>
      </c>
    </row>
    <row r="501" spans="2:9" x14ac:dyDescent="0.25">
      <c r="B501" s="6"/>
      <c r="C501" s="6" t="s">
        <v>88</v>
      </c>
      <c r="D501" s="7">
        <v>250</v>
      </c>
      <c r="E501" s="7">
        <v>3.5</v>
      </c>
      <c r="F501" s="7">
        <v>5</v>
      </c>
      <c r="G501" s="7">
        <v>8.49</v>
      </c>
      <c r="H501" s="7">
        <v>84.75</v>
      </c>
      <c r="I501" s="7">
        <v>187</v>
      </c>
    </row>
    <row r="502" spans="2:9" x14ac:dyDescent="0.25">
      <c r="B502" s="6"/>
      <c r="C502" s="6" t="s">
        <v>49</v>
      </c>
      <c r="D502" s="7">
        <v>180</v>
      </c>
      <c r="E502" s="7">
        <v>3.06</v>
      </c>
      <c r="F502" s="7">
        <v>6.9</v>
      </c>
      <c r="G502" s="7">
        <v>24</v>
      </c>
      <c r="H502" s="7">
        <v>164.7</v>
      </c>
      <c r="I502" s="7">
        <v>694</v>
      </c>
    </row>
    <row r="503" spans="2:9" x14ac:dyDescent="0.25">
      <c r="B503" s="6"/>
      <c r="C503" s="6" t="s">
        <v>161</v>
      </c>
      <c r="D503" s="7">
        <v>100</v>
      </c>
      <c r="E503" s="7">
        <v>12.9</v>
      </c>
      <c r="F503" s="7">
        <v>11.67</v>
      </c>
      <c r="G503" s="7">
        <v>14.67</v>
      </c>
      <c r="H503" s="7">
        <v>217.85</v>
      </c>
      <c r="I503" s="7">
        <v>420</v>
      </c>
    </row>
    <row r="504" spans="2:9" x14ac:dyDescent="0.25">
      <c r="B504" s="6"/>
      <c r="C504" s="6" t="s">
        <v>92</v>
      </c>
      <c r="D504" s="7">
        <v>200</v>
      </c>
      <c r="E504" s="7">
        <v>1</v>
      </c>
      <c r="F504" s="7">
        <v>0</v>
      </c>
      <c r="G504" s="7">
        <v>26.96</v>
      </c>
      <c r="H504" s="7">
        <v>107.44</v>
      </c>
      <c r="I504" s="7">
        <v>325</v>
      </c>
    </row>
    <row r="505" spans="2:9" x14ac:dyDescent="0.25">
      <c r="B505" s="6"/>
      <c r="C505" s="6" t="s">
        <v>27</v>
      </c>
      <c r="D505" s="7">
        <v>80</v>
      </c>
      <c r="E505" s="7">
        <v>6.08</v>
      </c>
      <c r="F505" s="7">
        <v>0.5</v>
      </c>
      <c r="G505" s="7">
        <v>40.1</v>
      </c>
      <c r="H505" s="7">
        <v>189.4</v>
      </c>
      <c r="I505" s="7">
        <v>701</v>
      </c>
    </row>
    <row r="506" spans="2:9" x14ac:dyDescent="0.25">
      <c r="B506" s="6"/>
      <c r="C506" s="6" t="s">
        <v>28</v>
      </c>
      <c r="D506" s="7">
        <v>60</v>
      </c>
      <c r="E506" s="7">
        <v>3.51</v>
      </c>
      <c r="F506" s="7">
        <v>0.56999999999999995</v>
      </c>
      <c r="G506" s="7">
        <v>26.6</v>
      </c>
      <c r="H506" s="7">
        <v>113.4</v>
      </c>
      <c r="I506" s="7">
        <v>1</v>
      </c>
    </row>
    <row r="507" spans="2:9" x14ac:dyDescent="0.25">
      <c r="B507" s="21" t="s">
        <v>29</v>
      </c>
      <c r="C507" s="22"/>
      <c r="D507" s="9">
        <f>SUM(D500:D506)</f>
        <v>970</v>
      </c>
      <c r="E507" s="9">
        <f t="shared" ref="E507:H507" si="67">SUM(E500:E506)</f>
        <v>32.25</v>
      </c>
      <c r="F507" s="9">
        <f t="shared" si="67"/>
        <v>29.240000000000002</v>
      </c>
      <c r="G507" s="9">
        <f t="shared" si="67"/>
        <v>151.69999999999999</v>
      </c>
      <c r="H507" s="9">
        <f t="shared" si="67"/>
        <v>971.24</v>
      </c>
      <c r="I507" s="7"/>
    </row>
    <row r="508" spans="2:9" x14ac:dyDescent="0.25">
      <c r="B508" s="21" t="s">
        <v>30</v>
      </c>
      <c r="C508" s="22"/>
      <c r="D508" s="7"/>
      <c r="E508" s="7"/>
      <c r="F508" s="7"/>
      <c r="G508" s="7"/>
      <c r="H508" s="7"/>
      <c r="I508" s="7"/>
    </row>
    <row r="509" spans="2:9" x14ac:dyDescent="0.25">
      <c r="B509" s="6"/>
      <c r="C509" s="6" t="s">
        <v>162</v>
      </c>
      <c r="D509" s="7">
        <v>200</v>
      </c>
      <c r="E509" s="7">
        <v>13.2</v>
      </c>
      <c r="F509" s="7">
        <v>27</v>
      </c>
      <c r="G509" s="7">
        <v>29.26</v>
      </c>
      <c r="H509" s="7">
        <v>313.5</v>
      </c>
      <c r="I509" s="7">
        <v>240</v>
      </c>
    </row>
    <row r="510" spans="2:9" x14ac:dyDescent="0.25">
      <c r="B510" s="6"/>
      <c r="C510" s="6" t="s">
        <v>95</v>
      </c>
      <c r="D510" s="7">
        <v>200</v>
      </c>
      <c r="E510" s="7">
        <v>0.1</v>
      </c>
      <c r="F510" s="7">
        <v>0</v>
      </c>
      <c r="G510" s="7">
        <v>13.8</v>
      </c>
      <c r="H510" s="7">
        <v>54</v>
      </c>
      <c r="I510" s="7">
        <v>196</v>
      </c>
    </row>
    <row r="511" spans="2:9" x14ac:dyDescent="0.25">
      <c r="B511" s="21" t="s">
        <v>34</v>
      </c>
      <c r="C511" s="22"/>
      <c r="D511" s="9">
        <v>400</v>
      </c>
      <c r="E511" s="9">
        <f>E509+E510</f>
        <v>13.299999999999999</v>
      </c>
      <c r="F511" s="9">
        <f t="shared" ref="F511:H511" si="68">F509+F510</f>
        <v>27</v>
      </c>
      <c r="G511" s="9">
        <f t="shared" si="68"/>
        <v>43.06</v>
      </c>
      <c r="H511" s="9">
        <f t="shared" si="68"/>
        <v>367.5</v>
      </c>
      <c r="I511" s="7"/>
    </row>
    <row r="512" spans="2:9" x14ac:dyDescent="0.25">
      <c r="B512" s="21" t="s">
        <v>35</v>
      </c>
      <c r="C512" s="22"/>
      <c r="D512" s="7"/>
      <c r="E512" s="7"/>
      <c r="F512" s="7"/>
      <c r="G512" s="7"/>
      <c r="H512" s="7"/>
      <c r="I512" s="7"/>
    </row>
    <row r="513" spans="2:9" x14ac:dyDescent="0.25">
      <c r="B513" s="6"/>
      <c r="C513" s="6" t="s">
        <v>107</v>
      </c>
      <c r="D513" s="7">
        <v>100</v>
      </c>
      <c r="E513" s="7">
        <v>11.4</v>
      </c>
      <c r="F513" s="7">
        <v>13.53</v>
      </c>
      <c r="G513" s="7">
        <v>2.5099999999999998</v>
      </c>
      <c r="H513" s="7">
        <v>197</v>
      </c>
      <c r="I513" s="7">
        <v>261</v>
      </c>
    </row>
    <row r="514" spans="2:9" x14ac:dyDescent="0.25">
      <c r="B514" s="6"/>
      <c r="C514" s="6" t="s">
        <v>163</v>
      </c>
      <c r="D514" s="7">
        <v>180</v>
      </c>
      <c r="E514" s="7">
        <v>3.5</v>
      </c>
      <c r="F514" s="7">
        <v>6.5</v>
      </c>
      <c r="G514" s="7">
        <v>25.07</v>
      </c>
      <c r="H514" s="7">
        <v>162.12</v>
      </c>
      <c r="I514" s="7">
        <v>681</v>
      </c>
    </row>
    <row r="515" spans="2:9" x14ac:dyDescent="0.25">
      <c r="B515" s="6"/>
      <c r="C515" s="6" t="s">
        <v>79</v>
      </c>
      <c r="D515" s="7">
        <v>200</v>
      </c>
      <c r="E515" s="7">
        <v>0.1</v>
      </c>
      <c r="F515" s="7">
        <v>0</v>
      </c>
      <c r="G515" s="7">
        <v>9.98</v>
      </c>
      <c r="H515" s="7">
        <v>37.4</v>
      </c>
      <c r="I515" s="7">
        <v>948</v>
      </c>
    </row>
    <row r="516" spans="2:9" x14ac:dyDescent="0.25">
      <c r="B516" s="6"/>
      <c r="C516" s="6" t="s">
        <v>27</v>
      </c>
      <c r="D516" s="7">
        <v>80</v>
      </c>
      <c r="E516" s="7">
        <v>6.08</v>
      </c>
      <c r="F516" s="7">
        <v>0.5</v>
      </c>
      <c r="G516" s="7">
        <v>40.1</v>
      </c>
      <c r="H516" s="7">
        <v>189.4</v>
      </c>
      <c r="I516" s="7">
        <v>701</v>
      </c>
    </row>
    <row r="517" spans="2:9" x14ac:dyDescent="0.25">
      <c r="B517" s="6"/>
      <c r="C517" s="6" t="s">
        <v>28</v>
      </c>
      <c r="D517" s="7">
        <v>60</v>
      </c>
      <c r="E517" s="7">
        <v>3.51</v>
      </c>
      <c r="F517" s="7">
        <v>0.56999999999999995</v>
      </c>
      <c r="G517" s="7">
        <v>26.6</v>
      </c>
      <c r="H517" s="7">
        <v>113.4</v>
      </c>
      <c r="I517" s="7">
        <v>1</v>
      </c>
    </row>
    <row r="518" spans="2:9" x14ac:dyDescent="0.25">
      <c r="B518" s="21" t="s">
        <v>39</v>
      </c>
      <c r="C518" s="22"/>
      <c r="D518" s="9">
        <f>SUM(D513:D517)</f>
        <v>620</v>
      </c>
      <c r="E518" s="9">
        <f t="shared" ref="E518:H518" si="69">SUM(E513:E517)</f>
        <v>24.589999999999996</v>
      </c>
      <c r="F518" s="9">
        <f t="shared" si="69"/>
        <v>21.1</v>
      </c>
      <c r="G518" s="9">
        <f t="shared" si="69"/>
        <v>104.25999999999999</v>
      </c>
      <c r="H518" s="9">
        <f t="shared" si="69"/>
        <v>699.31999999999994</v>
      </c>
      <c r="I518" s="7"/>
    </row>
    <row r="519" spans="2:9" x14ac:dyDescent="0.25">
      <c r="B519" s="6"/>
      <c r="C519" s="6"/>
      <c r="D519" s="7"/>
      <c r="E519" s="7"/>
      <c r="F519" s="7"/>
      <c r="G519" s="7"/>
      <c r="H519" s="7"/>
      <c r="I519" s="7"/>
    </row>
    <row r="520" spans="2:9" x14ac:dyDescent="0.25">
      <c r="B520" s="21" t="s">
        <v>40</v>
      </c>
      <c r="C520" s="22"/>
      <c r="D520" s="7"/>
      <c r="E520" s="9">
        <f>E495+E498+E507+E511+E518</f>
        <v>91.85</v>
      </c>
      <c r="F520" s="9">
        <f>F495+F498+F507+F511+F518</f>
        <v>103.53999999999999</v>
      </c>
      <c r="G520" s="9">
        <f>G495+G498+G507+G511+G518</f>
        <v>393.88</v>
      </c>
      <c r="H520" s="9">
        <f>H495+H498+H507+H511+H518</f>
        <v>2759.6800000000003</v>
      </c>
      <c r="I520" s="7"/>
    </row>
    <row r="521" spans="2:9" x14ac:dyDescent="0.25">
      <c r="B521" s="18"/>
      <c r="C521" s="19"/>
      <c r="D521" s="19"/>
      <c r="E521" s="19"/>
      <c r="F521" s="19"/>
      <c r="G521" s="19"/>
      <c r="H521" s="19"/>
      <c r="I521" s="20"/>
    </row>
    <row r="522" spans="2:9" x14ac:dyDescent="0.25">
      <c r="B522" s="21" t="s">
        <v>164</v>
      </c>
      <c r="C522" s="22"/>
      <c r="D522" s="6"/>
      <c r="E522" s="9">
        <f>E300+E335+E373+E408+E445+E482+E520</f>
        <v>659.79499999999996</v>
      </c>
      <c r="F522" s="9">
        <f t="shared" ref="F522:H522" si="70">F300+F335+F373+F408+F445+F482+F520</f>
        <v>671.95</v>
      </c>
      <c r="G522" s="9">
        <f t="shared" si="70"/>
        <v>2757.57</v>
      </c>
      <c r="H522" s="9">
        <f t="shared" si="70"/>
        <v>19175.560000000001</v>
      </c>
      <c r="I522" s="6"/>
    </row>
    <row r="523" spans="2:9" x14ac:dyDescent="0.25">
      <c r="B523" s="23"/>
      <c r="C523" s="24"/>
      <c r="D523" s="6"/>
      <c r="E523" s="9">
        <f>E263+E522</f>
        <v>1322.355</v>
      </c>
      <c r="F523" s="9">
        <v>1288</v>
      </c>
      <c r="G523" s="9">
        <f t="shared" ref="G523" si="71">G263+G522</f>
        <v>5627.14</v>
      </c>
      <c r="H523" s="9">
        <f>H263+H522</f>
        <v>38532.210000000006</v>
      </c>
      <c r="I523" s="6"/>
    </row>
    <row r="524" spans="2:9" x14ac:dyDescent="0.25">
      <c r="B524" s="21" t="s">
        <v>165</v>
      </c>
      <c r="C524" s="22"/>
      <c r="D524" s="6"/>
      <c r="E524" s="16">
        <f>E523/14</f>
        <v>94.453928571428577</v>
      </c>
      <c r="F524" s="16">
        <f t="shared" ref="F524:G524" si="72">F523/14</f>
        <v>92</v>
      </c>
      <c r="G524" s="16">
        <f t="shared" si="72"/>
        <v>401.93857142857144</v>
      </c>
      <c r="H524" s="16">
        <f>H523/14</f>
        <v>2752.3007142857145</v>
      </c>
      <c r="I524" s="6"/>
    </row>
  </sheetData>
  <mergeCells count="273">
    <mergeCell ref="E2:I2"/>
    <mergeCell ref="B3:I3"/>
    <mergeCell ref="B5:B6"/>
    <mergeCell ref="C5:C6"/>
    <mergeCell ref="D5:D6"/>
    <mergeCell ref="E5:G5"/>
    <mergeCell ref="H5:H6"/>
    <mergeCell ref="I5:I6"/>
    <mergeCell ref="B25:C25"/>
    <mergeCell ref="B26:C26"/>
    <mergeCell ref="B29:C29"/>
    <mergeCell ref="B30:C30"/>
    <mergeCell ref="B36:C36"/>
    <mergeCell ref="B38:C38"/>
    <mergeCell ref="B7:I7"/>
    <mergeCell ref="B8:I8"/>
    <mergeCell ref="B14:C14"/>
    <mergeCell ref="B15:I15"/>
    <mergeCell ref="B17:C17"/>
    <mergeCell ref="B18:I18"/>
    <mergeCell ref="B44:I44"/>
    <mergeCell ref="B45:I45"/>
    <mergeCell ref="B50:C50"/>
    <mergeCell ref="B51:I51"/>
    <mergeCell ref="B53:C53"/>
    <mergeCell ref="B54:I54"/>
    <mergeCell ref="B41:I41"/>
    <mergeCell ref="B42:B43"/>
    <mergeCell ref="C42:C43"/>
    <mergeCell ref="D42:D43"/>
    <mergeCell ref="E42:G42"/>
    <mergeCell ref="H42:H43"/>
    <mergeCell ref="I42:I43"/>
    <mergeCell ref="B77:I77"/>
    <mergeCell ref="B78:B79"/>
    <mergeCell ref="C78:C79"/>
    <mergeCell ref="D78:D79"/>
    <mergeCell ref="E78:G78"/>
    <mergeCell ref="H78:H79"/>
    <mergeCell ref="I78:I79"/>
    <mergeCell ref="B62:C62"/>
    <mergeCell ref="B63:C63"/>
    <mergeCell ref="B66:C66"/>
    <mergeCell ref="B67:C67"/>
    <mergeCell ref="B73:C73"/>
    <mergeCell ref="B75:C75"/>
    <mergeCell ref="B98:C98"/>
    <mergeCell ref="B99:C99"/>
    <mergeCell ref="B102:C102"/>
    <mergeCell ref="B103:C103"/>
    <mergeCell ref="B109:C109"/>
    <mergeCell ref="B111:C111"/>
    <mergeCell ref="B80:I80"/>
    <mergeCell ref="B81:I81"/>
    <mergeCell ref="B86:C86"/>
    <mergeCell ref="B87:I87"/>
    <mergeCell ref="B89:C89"/>
    <mergeCell ref="B90:I90"/>
    <mergeCell ref="B117:I117"/>
    <mergeCell ref="B118:I118"/>
    <mergeCell ref="B124:C124"/>
    <mergeCell ref="B125:I125"/>
    <mergeCell ref="B127:C127"/>
    <mergeCell ref="B128:I128"/>
    <mergeCell ref="B114:I114"/>
    <mergeCell ref="B115:B116"/>
    <mergeCell ref="C115:C116"/>
    <mergeCell ref="D115:D116"/>
    <mergeCell ref="E115:G115"/>
    <mergeCell ref="H115:H116"/>
    <mergeCell ref="I115:I116"/>
    <mergeCell ref="B152:I152"/>
    <mergeCell ref="B153:B154"/>
    <mergeCell ref="C153:C154"/>
    <mergeCell ref="D153:D154"/>
    <mergeCell ref="E153:G153"/>
    <mergeCell ref="H153:H154"/>
    <mergeCell ref="I153:I154"/>
    <mergeCell ref="B136:C136"/>
    <mergeCell ref="B137:C137"/>
    <mergeCell ref="B140:C140"/>
    <mergeCell ref="B141:C141"/>
    <mergeCell ref="B147:C147"/>
    <mergeCell ref="B149:C149"/>
    <mergeCell ref="B173:C173"/>
    <mergeCell ref="B174:C174"/>
    <mergeCell ref="B177:C177"/>
    <mergeCell ref="B178:C178"/>
    <mergeCell ref="B184:C184"/>
    <mergeCell ref="B186:C186"/>
    <mergeCell ref="B155:I155"/>
    <mergeCell ref="B156:I156"/>
    <mergeCell ref="B161:C161"/>
    <mergeCell ref="B162:I162"/>
    <mergeCell ref="B164:C164"/>
    <mergeCell ref="B165:I165"/>
    <mergeCell ref="B192:I192"/>
    <mergeCell ref="B193:I193"/>
    <mergeCell ref="B199:C199"/>
    <mergeCell ref="B200:I200"/>
    <mergeCell ref="B202:C202"/>
    <mergeCell ref="B203:I203"/>
    <mergeCell ref="B189:I189"/>
    <mergeCell ref="B190:B191"/>
    <mergeCell ref="C190:C191"/>
    <mergeCell ref="D190:D191"/>
    <mergeCell ref="E190:G190"/>
    <mergeCell ref="H190:H191"/>
    <mergeCell ref="I190:I191"/>
    <mergeCell ref="B227:I227"/>
    <mergeCell ref="B228:B229"/>
    <mergeCell ref="C228:C229"/>
    <mergeCell ref="D228:D229"/>
    <mergeCell ref="E228:G228"/>
    <mergeCell ref="H228:H229"/>
    <mergeCell ref="I228:I229"/>
    <mergeCell ref="B211:C211"/>
    <mergeCell ref="B212:C212"/>
    <mergeCell ref="B215:C215"/>
    <mergeCell ref="B216:C216"/>
    <mergeCell ref="B222:C222"/>
    <mergeCell ref="B224:C224"/>
    <mergeCell ref="B248:C248"/>
    <mergeCell ref="B249:C249"/>
    <mergeCell ref="B252:C252"/>
    <mergeCell ref="B253:C253"/>
    <mergeCell ref="B259:C259"/>
    <mergeCell ref="B261:C261"/>
    <mergeCell ref="B230:I230"/>
    <mergeCell ref="B231:I231"/>
    <mergeCell ref="B236:C236"/>
    <mergeCell ref="B237:I237"/>
    <mergeCell ref="B239:C239"/>
    <mergeCell ref="B240:I240"/>
    <mergeCell ref="B270:I270"/>
    <mergeCell ref="B271:I271"/>
    <mergeCell ref="B276:C276"/>
    <mergeCell ref="B277:I277"/>
    <mergeCell ref="B279:C279"/>
    <mergeCell ref="B280:I280"/>
    <mergeCell ref="B262:I262"/>
    <mergeCell ref="B263:C263"/>
    <mergeCell ref="B264:C264"/>
    <mergeCell ref="B267:I267"/>
    <mergeCell ref="B268:B269"/>
    <mergeCell ref="C268:C269"/>
    <mergeCell ref="D268:D269"/>
    <mergeCell ref="E268:G268"/>
    <mergeCell ref="H268:H269"/>
    <mergeCell ref="I268:I269"/>
    <mergeCell ref="B303:I303"/>
    <mergeCell ref="B304:B305"/>
    <mergeCell ref="C304:C305"/>
    <mergeCell ref="D304:D305"/>
    <mergeCell ref="E304:G304"/>
    <mergeCell ref="H304:H305"/>
    <mergeCell ref="I304:I305"/>
    <mergeCell ref="B287:C287"/>
    <mergeCell ref="B288:C288"/>
    <mergeCell ref="B291:C291"/>
    <mergeCell ref="B292:C292"/>
    <mergeCell ref="B298:C298"/>
    <mergeCell ref="B300:C300"/>
    <mergeCell ref="B323:C323"/>
    <mergeCell ref="B324:C324"/>
    <mergeCell ref="B327:C327"/>
    <mergeCell ref="B328:C328"/>
    <mergeCell ref="B333:C333"/>
    <mergeCell ref="B335:C335"/>
    <mergeCell ref="B306:I306"/>
    <mergeCell ref="B307:I307"/>
    <mergeCell ref="B312:C312"/>
    <mergeCell ref="B313:I313"/>
    <mergeCell ref="B315:C315"/>
    <mergeCell ref="B316:I316"/>
    <mergeCell ref="B341:I341"/>
    <mergeCell ref="B342:I342"/>
    <mergeCell ref="B348:C348"/>
    <mergeCell ref="B349:I349"/>
    <mergeCell ref="B351:C351"/>
    <mergeCell ref="B352:I352"/>
    <mergeCell ref="B338:I338"/>
    <mergeCell ref="B339:B340"/>
    <mergeCell ref="C339:C340"/>
    <mergeCell ref="D339:D340"/>
    <mergeCell ref="E339:G339"/>
    <mergeCell ref="H339:H340"/>
    <mergeCell ref="I339:I340"/>
    <mergeCell ref="B376:I376"/>
    <mergeCell ref="B377:B378"/>
    <mergeCell ref="C377:C378"/>
    <mergeCell ref="D377:D378"/>
    <mergeCell ref="E377:G377"/>
    <mergeCell ref="H377:H378"/>
    <mergeCell ref="I377:I378"/>
    <mergeCell ref="B360:C360"/>
    <mergeCell ref="B361:C361"/>
    <mergeCell ref="B364:C364"/>
    <mergeCell ref="B365:C365"/>
    <mergeCell ref="B371:C371"/>
    <mergeCell ref="B373:C373"/>
    <mergeCell ref="B396:C396"/>
    <mergeCell ref="B397:C397"/>
    <mergeCell ref="B400:C400"/>
    <mergeCell ref="B401:C401"/>
    <mergeCell ref="B406:C406"/>
    <mergeCell ref="B408:C408"/>
    <mergeCell ref="B379:I379"/>
    <mergeCell ref="B380:I380"/>
    <mergeCell ref="B385:C385"/>
    <mergeCell ref="B386:I386"/>
    <mergeCell ref="B388:C388"/>
    <mergeCell ref="B389:I389"/>
    <mergeCell ref="B414:I414"/>
    <mergeCell ref="B415:I415"/>
    <mergeCell ref="B420:C420"/>
    <mergeCell ref="B421:I421"/>
    <mergeCell ref="B423:C423"/>
    <mergeCell ref="B424:I424"/>
    <mergeCell ref="B411:I411"/>
    <mergeCell ref="B412:B413"/>
    <mergeCell ref="C412:C413"/>
    <mergeCell ref="D412:D413"/>
    <mergeCell ref="E412:G412"/>
    <mergeCell ref="H412:H413"/>
    <mergeCell ref="I412:I413"/>
    <mergeCell ref="B448:I448"/>
    <mergeCell ref="B449:B450"/>
    <mergeCell ref="C449:C450"/>
    <mergeCell ref="D449:D450"/>
    <mergeCell ref="E449:G449"/>
    <mergeCell ref="H449:H450"/>
    <mergeCell ref="I449:I450"/>
    <mergeCell ref="B432:C432"/>
    <mergeCell ref="B433:C433"/>
    <mergeCell ref="B436:C436"/>
    <mergeCell ref="B437:C437"/>
    <mergeCell ref="B443:C443"/>
    <mergeCell ref="B445:C445"/>
    <mergeCell ref="B469:C469"/>
    <mergeCell ref="B470:C470"/>
    <mergeCell ref="B473:C473"/>
    <mergeCell ref="B474:C474"/>
    <mergeCell ref="B480:C480"/>
    <mergeCell ref="B482:C482"/>
    <mergeCell ref="B451:I451"/>
    <mergeCell ref="B452:I452"/>
    <mergeCell ref="B457:C457"/>
    <mergeCell ref="B458:I458"/>
    <mergeCell ref="B460:C460"/>
    <mergeCell ref="B461:I461"/>
    <mergeCell ref="B488:I488"/>
    <mergeCell ref="B489:I489"/>
    <mergeCell ref="B495:C495"/>
    <mergeCell ref="B496:I496"/>
    <mergeCell ref="B498:C498"/>
    <mergeCell ref="B499:I499"/>
    <mergeCell ref="B485:I485"/>
    <mergeCell ref="B486:B487"/>
    <mergeCell ref="C486:C487"/>
    <mergeCell ref="D486:D487"/>
    <mergeCell ref="E486:G486"/>
    <mergeCell ref="H486:H487"/>
    <mergeCell ref="I486:I487"/>
    <mergeCell ref="B522:C522"/>
    <mergeCell ref="B523:C523"/>
    <mergeCell ref="B524:C524"/>
    <mergeCell ref="B507:C507"/>
    <mergeCell ref="B508:C508"/>
    <mergeCell ref="B511:C511"/>
    <mergeCell ref="B512:C512"/>
    <mergeCell ref="B518:C518"/>
    <mergeCell ref="B520:C520"/>
  </mergeCells>
  <pageMargins left="0.7" right="0.7" top="0.75" bottom="0.75" header="0.3" footer="0.3"/>
  <pageSetup paperSize="9" scale="59" orientation="portrait" verticalDpi="0" r:id="rId1"/>
  <rowBreaks count="12" manualBreakCount="12">
    <brk id="39" max="16383" man="1"/>
    <brk id="76" max="16383" man="1"/>
    <brk id="112" max="16383" man="1"/>
    <brk id="150" max="16383" man="1"/>
    <brk id="187" max="16383" man="1"/>
    <brk id="225" max="16383" man="1"/>
    <brk id="265" max="16383" man="1"/>
    <brk id="301" max="16383" man="1"/>
    <brk id="336" max="16383" man="1"/>
    <brk id="374" max="16383" man="1"/>
    <brk id="409" max="16383" man="1"/>
    <brk id="4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12 лет и старше (воспитанники)</vt:lpstr>
      <vt:lpstr>' 12 лет и старше (воспитанники)'!Область_печати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2022-10-03T08:23:16Z</dcterms:modified>
</cp:coreProperties>
</file>